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oresolutionsinc-my.sharepoint.com/personal/nmoore_mooresolutionsinc_com/Documents/OneDrive Data/Presentations/2024 Presentations/MGMA Payer Contracting Webinar/"/>
    </mc:Choice>
  </mc:AlternateContent>
  <xr:revisionPtr revIDLastSave="22" documentId="13_ncr:1_{3B6C1DEF-99C6-4F3C-9EE1-83248BAA1D8E}" xr6:coauthVersionLast="47" xr6:coauthVersionMax="47" xr10:uidLastSave="{5F059A1B-D178-48E1-9487-6DA7E0CA1A61}"/>
  <bookViews>
    <workbookView xWindow="-120" yWindow="-120" windowWidth="29040" windowHeight="15720" activeTab="1" xr2:uid="{5E2DB444-E83A-48F4-8902-3E66D0751E7F}"/>
  </bookViews>
  <sheets>
    <sheet name="Fee Schedules" sheetId="1" r:id="rId1"/>
    <sheet name="VLOOKUP" sheetId="2" r:id="rId2"/>
    <sheet name="Cell References" sheetId="3" r:id="rId3"/>
    <sheet name="Check for Errors" sheetId="4" r:id="rId4"/>
    <sheet name="Volumes" sheetId="5" r:id="rId5"/>
    <sheet name="Fee Schedule Calculator" sheetId="6" r:id="rId6"/>
    <sheet name="Convert Text to Numbers" sheetId="7" r:id="rId7"/>
    <sheet name="TRUE" sheetId="8" r:id="rId8"/>
    <sheet name="Showing Off" sheetId="9" r:id="rId9"/>
    <sheet name="Tricks to Show Off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7" l="1"/>
  <c r="I2" i="7"/>
  <c r="A26" i="10"/>
  <c r="C2" i="10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" i="9"/>
  <c r="A6" i="9" s="1"/>
  <c r="A7" i="9" s="1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" i="9"/>
  <c r="C3" i="8" l="1"/>
  <c r="B6" i="6"/>
  <c r="C33" i="3"/>
  <c r="C34" i="3"/>
  <c r="C35" i="3"/>
  <c r="C36" i="3"/>
  <c r="C32" i="3"/>
  <c r="D22" i="3"/>
  <c r="D23" i="3"/>
  <c r="D24" i="3"/>
  <c r="D25" i="3"/>
  <c r="D21" i="3"/>
  <c r="C13" i="3"/>
  <c r="D13" i="3" s="1"/>
  <c r="E13" i="3" s="1"/>
  <c r="F13" i="3" s="1"/>
  <c r="C12" i="3"/>
  <c r="B14" i="3"/>
  <c r="A23" i="2"/>
  <c r="A6" i="2"/>
  <c r="B6" i="2" s="1"/>
  <c r="C14" i="3" l="1"/>
  <c r="D12" i="3"/>
  <c r="A8" i="9"/>
  <c r="A9" i="9" s="1"/>
  <c r="A10" i="9" s="1"/>
  <c r="A11" i="9" s="1"/>
  <c r="A12" i="9" s="1"/>
  <c r="A13" i="9" s="1"/>
  <c r="A14" i="9" s="1"/>
  <c r="A15" i="9" s="1"/>
  <c r="A16" i="9" s="1"/>
  <c r="E12" i="3" l="1"/>
  <c r="D14" i="3"/>
  <c r="F12" i="3" l="1"/>
  <c r="F14" i="3" s="1"/>
  <c r="E14" i="3"/>
</calcChain>
</file>

<file path=xl/sharedStrings.xml><?xml version="1.0" encoding="utf-8"?>
<sst xmlns="http://schemas.openxmlformats.org/spreadsheetml/2006/main" count="912" uniqueCount="448">
  <si>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</si>
  <si>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</si>
  <si>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</si>
  <si>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</si>
  <si>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</si>
  <si>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</si>
  <si>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</si>
  <si>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</si>
  <si>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</si>
  <si>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27035</t>
  </si>
  <si>
    <t>27036</t>
  </si>
  <si>
    <t>27040</t>
  </si>
  <si>
    <t>27041</t>
  </si>
  <si>
    <t>27047</t>
  </si>
  <si>
    <t>27048</t>
  </si>
  <si>
    <t>27049</t>
  </si>
  <si>
    <t>27050</t>
  </si>
  <si>
    <t>27052</t>
  </si>
  <si>
    <t>27054</t>
  </si>
  <si>
    <t>27057</t>
  </si>
  <si>
    <t>27060</t>
  </si>
  <si>
    <t>27062</t>
  </si>
  <si>
    <t>27065</t>
  </si>
  <si>
    <t>27066</t>
  </si>
  <si>
    <t>27067</t>
  </si>
  <si>
    <t>27070</t>
  </si>
  <si>
    <t>27071</t>
  </si>
  <si>
    <t>27075</t>
  </si>
  <si>
    <t>27076</t>
  </si>
  <si>
    <t>27077</t>
  </si>
  <si>
    <t>27078</t>
  </si>
  <si>
    <t>27079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</si>
  <si>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</si>
  <si>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</si>
  <si>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</si>
  <si>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</si>
  <si>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</si>
  <si>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</si>
  <si>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</si>
  <si>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</si>
  <si>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</si>
  <si>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</si>
  <si>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</si>
  <si>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</si>
  <si>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</si>
  <si>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</si>
  <si>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</si>
  <si>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</si>
  <si>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</si>
  <si>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</si>
  <si>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</si>
  <si>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</si>
  <si>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</si>
  <si>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</si>
  <si>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</si>
  <si>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</si>
  <si>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</si>
  <si>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</si>
  <si>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</si>
  <si>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</si>
  <si>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</si>
  <si>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</si>
  <si>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</si>
  <si>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</si>
  <si>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</si>
  <si>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</si>
  <si>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</si>
  <si>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27179</t>
  </si>
  <si>
    <t>27181</t>
  </si>
  <si>
    <t>27185</t>
  </si>
  <si>
    <t>27187</t>
  </si>
  <si>
    <t>27193</t>
  </si>
  <si>
    <t>27194</t>
  </si>
  <si>
    <t>27200</t>
  </si>
  <si>
    <t>27202</t>
  </si>
  <si>
    <t>27220</t>
  </si>
  <si>
    <t>27222</t>
  </si>
  <si>
    <t>27226</t>
  </si>
  <si>
    <t>27227</t>
  </si>
  <si>
    <t>27228</t>
  </si>
  <si>
    <t>27230</t>
  </si>
  <si>
    <t>27232</t>
  </si>
  <si>
    <t>27235</t>
  </si>
  <si>
    <t>27236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</si>
  <si>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</si>
  <si>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</si>
  <si>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</si>
  <si>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</si>
  <si>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</si>
  <si>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</si>
  <si>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</si>
  <si>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</si>
  <si>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</si>
  <si>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</si>
  <si>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</si>
  <si>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</si>
  <si>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</si>
  <si>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</si>
  <si>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</si>
  <si>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</si>
  <si>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</si>
  <si>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</si>
  <si>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</si>
  <si>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</si>
  <si>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27280</t>
  </si>
  <si>
    <t>27282</t>
  </si>
  <si>
    <t>27284</t>
  </si>
  <si>
    <t>27286</t>
  </si>
  <si>
    <t>27290</t>
  </si>
  <si>
    <t>27295</t>
  </si>
  <si>
    <t>27301</t>
  </si>
  <si>
    <t>27303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</si>
  <si>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</si>
  <si>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</si>
  <si>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</si>
  <si>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</si>
  <si>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</si>
  <si>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</si>
  <si>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</si>
  <si>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</si>
  <si>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</si>
  <si>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</si>
  <si>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</si>
  <si>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</si>
  <si>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</si>
  <si>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</si>
  <si>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</si>
  <si>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</si>
  <si>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</si>
  <si>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</si>
  <si>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</si>
  <si>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</si>
  <si>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</si>
  <si>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</si>
  <si>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</si>
  <si>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</si>
  <si>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</si>
  <si>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</si>
  <si>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27365</t>
  </si>
  <si>
    <t>27370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</si>
  <si>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</si>
  <si>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</si>
  <si>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</si>
  <si>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</si>
  <si>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</si>
  <si>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</si>
  <si>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</si>
  <si>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</si>
  <si>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</si>
  <si>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</si>
  <si>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</si>
  <si>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</si>
  <si>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</si>
  <si>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</si>
  <si>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</si>
  <si>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</si>
  <si>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</si>
  <si>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</si>
  <si>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</si>
  <si>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</si>
  <si>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</si>
  <si>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</si>
  <si>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</si>
  <si>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</si>
  <si>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</si>
  <si>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</si>
  <si>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</si>
  <si>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</si>
  <si>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</si>
  <si>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</si>
  <si>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</si>
  <si>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</si>
  <si>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</si>
  <si>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</si>
  <si>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</si>
  <si>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</si>
  <si>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</si>
  <si>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27445</t>
  </si>
  <si>
    <t>27446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</si>
  <si>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</si>
  <si>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</si>
  <si>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</si>
  <si>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</si>
  <si>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</si>
  <si>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</si>
  <si>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</si>
  <si>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</si>
  <si>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</si>
  <si>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</si>
  <si>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</si>
  <si>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</si>
  <si>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</si>
  <si>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</si>
  <si>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</si>
  <si>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</si>
  <si>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</si>
  <si>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</si>
  <si>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</si>
  <si>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</si>
  <si>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</si>
  <si>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</si>
  <si>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</si>
  <si>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</si>
  <si>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</si>
  <si>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</si>
  <si>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</si>
  <si>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</si>
  <si>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</si>
  <si>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</si>
  <si>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</si>
  <si>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</si>
  <si>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</si>
  <si>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</si>
  <si>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</si>
  <si>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</si>
  <si>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</si>
  <si>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</si>
  <si>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</si>
  <si>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</si>
  <si>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</si>
  <si>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</si>
  <si>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</si>
  <si>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</si>
  <si>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</si>
  <si>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</si>
  <si>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</si>
  <si>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</si>
  <si>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</si>
  <si>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</si>
  <si>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</si>
  <si>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</si>
  <si>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</si>
  <si>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</si>
  <si>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</si>
  <si>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</si>
  <si>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</si>
  <si>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</si>
  <si>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</si>
  <si>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</si>
  <si>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</si>
  <si>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</si>
  <si>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</si>
  <si>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</si>
  <si>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</si>
  <si>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</si>
  <si>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</si>
  <si>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</si>
  <si>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</si>
  <si>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</si>
  <si>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</si>
  <si>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</si>
  <si>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</si>
  <si>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</si>
  <si>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</si>
  <si>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27618</t>
  </si>
  <si>
    <t>27619</t>
  </si>
  <si>
    <t>27620</t>
  </si>
  <si>
    <t>27625</t>
  </si>
  <si>
    <t>27626</t>
  </si>
  <si>
    <t>27630</t>
  </si>
  <si>
    <t>27635</t>
  </si>
  <si>
    <t>27637</t>
  </si>
  <si>
    <t>27638</t>
  </si>
  <si>
    <t>27640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</si>
  <si>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</si>
  <si>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</si>
  <si>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</si>
  <si>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</si>
  <si>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</si>
  <si>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</si>
  <si>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</si>
  <si>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</si>
  <si>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</si>
  <si>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</si>
  <si>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</si>
  <si>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</si>
  <si>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</si>
  <si>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</si>
  <si>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</si>
  <si>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</si>
  <si>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</si>
  <si>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</si>
  <si>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</si>
  <si>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</si>
  <si>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</si>
  <si>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</si>
  <si>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</si>
  <si>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</si>
  <si>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</si>
  <si>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</si>
  <si>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</si>
  <si>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</si>
  <si>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</si>
  <si>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</si>
  <si>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</si>
  <si>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</si>
  <si>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</si>
  <si>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</si>
  <si>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27715</t>
  </si>
  <si>
    <t>27720</t>
  </si>
  <si>
    <t>27722</t>
  </si>
  <si>
    <t>27724</t>
  </si>
  <si>
    <t>27725</t>
  </si>
  <si>
    <t>27726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</si>
  <si>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</si>
  <si>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</si>
  <si>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</si>
  <si>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</si>
  <si>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</si>
  <si>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</si>
  <si>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</si>
  <si>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</si>
  <si>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</si>
  <si>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</si>
  <si>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</si>
  <si>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</si>
  <si>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</si>
  <si>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</si>
  <si>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</si>
  <si>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</si>
  <si>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</si>
  <si>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</si>
  <si>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</si>
  <si>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</si>
  <si>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</si>
  <si>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</si>
  <si>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</si>
  <si>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</si>
  <si>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</si>
  <si>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</si>
  <si>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</si>
  <si>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</si>
  <si>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</si>
  <si>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</si>
  <si>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</si>
  <si>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</si>
  <si>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</si>
  <si>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</si>
  <si>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</si>
  <si>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</si>
  <si>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</si>
  <si>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</si>
  <si>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</si>
  <si>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</si>
  <si>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</si>
  <si>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</si>
  <si>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</si>
  <si>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</si>
  <si>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</si>
  <si>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</si>
  <si>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</si>
  <si>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</si>
  <si>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</si>
  <si>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</si>
  <si>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</si>
  <si>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</si>
  <si>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</si>
  <si>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</si>
  <si>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</si>
  <si>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27893</t>
  </si>
  <si>
    <t>27894</t>
  </si>
  <si>
    <t>CPT</t>
  </si>
  <si>
    <t>Medicare</t>
  </si>
  <si>
    <t>Red Cross</t>
  </si>
  <si>
    <t>Green Shield</t>
  </si>
  <si>
    <t>White Knight</t>
  </si>
  <si>
    <t>Select CPT Code --&gt;</t>
  </si>
  <si>
    <t>VLOOKUP Without Drop Down</t>
  </si>
  <si>
    <t>VLOOKUP With TEXT</t>
  </si>
  <si>
    <t>VLOOKUP With COLUMN()</t>
  </si>
  <si>
    <t>RELATIVE, ABSOLUTE, AND MIXED CELL REFERENCES</t>
  </si>
  <si>
    <t>FORECASE FUTURE PROFITABILITY</t>
  </si>
  <si>
    <t>Annual percentage increase (decrease)</t>
  </si>
  <si>
    <t>Revenues</t>
  </si>
  <si>
    <t>Expenses</t>
  </si>
  <si>
    <t>Profit</t>
  </si>
  <si>
    <t>FORECASE FUTURE COLLECTIONS BY SPECIALTY</t>
  </si>
  <si>
    <t>Specialty</t>
  </si>
  <si>
    <t>Cardiology</t>
  </si>
  <si>
    <t>Family Practice</t>
  </si>
  <si>
    <t>General Surgery</t>
  </si>
  <si>
    <t>Radiology</t>
  </si>
  <si>
    <t>Urology</t>
  </si>
  <si>
    <t>Percentage</t>
  </si>
  <si>
    <t>In(De)crease</t>
  </si>
  <si>
    <t>FORECASE FUTURE COLLECTIONS BY LOCATION</t>
  </si>
  <si>
    <t>In(De)crease %</t>
  </si>
  <si>
    <t>Location</t>
  </si>
  <si>
    <t>North</t>
  </si>
  <si>
    <t>Main</t>
  </si>
  <si>
    <t>Univeristy</t>
  </si>
  <si>
    <t>Southeast</t>
  </si>
  <si>
    <t>Jefferson</t>
  </si>
  <si>
    <t>VLOOKUP With IFERROR</t>
  </si>
  <si>
    <t>Volume</t>
  </si>
  <si>
    <t>Select Carrier --&gt;</t>
  </si>
  <si>
    <t>Allowed Amount --&gt;</t>
  </si>
  <si>
    <t>AVERAGE PATIENT SATISFACTION SCORES</t>
  </si>
  <si>
    <t>SCALE</t>
  </si>
  <si>
    <t>Very Poor</t>
  </si>
  <si>
    <t>Poor</t>
  </si>
  <si>
    <t>Average</t>
  </si>
  <si>
    <t>Good</t>
  </si>
  <si>
    <t>Excellent</t>
  </si>
  <si>
    <t>Cinic to Search --&gt;</t>
  </si>
  <si>
    <t>Date to Search --&gt;</t>
  </si>
  <si>
    <t>Providers in North location on Friday 7/13/2019</t>
  </si>
  <si>
    <t>Lookup</t>
  </si>
  <si>
    <t>SecondLookup</t>
  </si>
  <si>
    <t>Date</t>
  </si>
  <si>
    <t>Provider</t>
  </si>
  <si>
    <t>Clinic</t>
  </si>
  <si>
    <t>Armstrong, MD</t>
  </si>
  <si>
    <t>Bradford, MD</t>
  </si>
  <si>
    <t>Delgado, MD</t>
  </si>
  <si>
    <t>Johns, MD</t>
  </si>
  <si>
    <t>Figueroa, MD</t>
  </si>
  <si>
    <t>Robles, MD</t>
  </si>
  <si>
    <t>Gomez, MD</t>
  </si>
  <si>
    <t>Lowe, MD</t>
  </si>
  <si>
    <t>Fritz, MD</t>
  </si>
  <si>
    <t>Barr, MD</t>
  </si>
  <si>
    <t>Turner, MD</t>
  </si>
  <si>
    <t>Watts, MD</t>
  </si>
  <si>
    <t>Bender, MD</t>
  </si>
  <si>
    <t>Pineda, MD</t>
  </si>
  <si>
    <t>Spence, MD</t>
  </si>
  <si>
    <t>Esparza, MD</t>
  </si>
  <si>
    <t>Ellison, MD</t>
  </si>
  <si>
    <t>Todd, MD</t>
  </si>
  <si>
    <t>Chavez, MD</t>
  </si>
  <si>
    <t>University</t>
  </si>
  <si>
    <t>This controls dropdown list</t>
  </si>
  <si>
    <t>MATCH</t>
  </si>
  <si>
    <t>=MATCH(Lookup Value, Lookup Array, Match Type)</t>
  </si>
  <si>
    <t>Match Type</t>
  </si>
  <si>
    <t>Less Than</t>
  </si>
  <si>
    <t>Exact Match</t>
  </si>
  <si>
    <t>Greater Than</t>
  </si>
  <si>
    <t>OFFSET</t>
  </si>
  <si>
    <t>Returns a reference to a range that is a given number of rows or columns from the starting reference.</t>
  </si>
  <si>
    <t>Rows</t>
  </si>
  <si>
    <t>Columns</t>
  </si>
  <si>
    <t>Height</t>
  </si>
  <si>
    <t>Width</t>
  </si>
  <si>
    <t>=SUM(OFFSET(Reference, Rows, Columns, Height, Width))</t>
  </si>
  <si>
    <t>ISTEXT</t>
  </si>
  <si>
    <t>ISNUMBER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</si>
</sst>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mmmm\,\ yyyy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4" applyAlignment="1">
      <alignment horizontal="right"/>
    </xf>
    <xf numFmtId="44" fontId="0" fillId="0" borderId="0" xfId="5" applyFont="1"/>
    <xf numFmtId="44" fontId="3" fillId="0" borderId="0" xfId="2" applyFont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4" fontId="0" fillId="2" borderId="0" xfId="3" applyNumberFormat="1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44" fontId="0" fillId="0" borderId="0" xfId="2" applyFont="1"/>
    <xf numFmtId="165" fontId="0" fillId="0" borderId="0" xfId="2" applyNumberFormat="1" applyFont="1"/>
    <xf numFmtId="165" fontId="0" fillId="0" borderId="1" xfId="2" applyNumberFormat="1" applyFont="1" applyBorder="1"/>
    <xf numFmtId="165" fontId="0" fillId="0" borderId="0" xfId="0" applyNumberFormat="1"/>
    <xf numFmtId="0" fontId="9" fillId="0" borderId="0" xfId="0" applyFont="1"/>
    <xf numFmtId="0" fontId="10" fillId="0" borderId="0" xfId="0" applyFont="1"/>
    <xf numFmtId="14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4" fontId="0" fillId="2" borderId="0" xfId="0" applyNumberFormat="1" applyFill="1"/>
    <xf numFmtId="0" fontId="11" fillId="0" borderId="0" xfId="0" applyFont="1"/>
    <xf numFmtId="0" fontId="0" fillId="0" borderId="0" xfId="0" quotePrefix="1"/>
    <xf numFmtId="0" fontId="0" fillId="3" borderId="0" xfId="0" applyFill="1"/>
  </cellXfs>
  <cellStyles count="6">
    <cellStyle name="Comma" xfId="1" builtinId="3"/>
    <cellStyle name="Currency" xfId="2" builtinId="4"/>
    <cellStyle name="Currency 2" xfId="5" xr:uid="{0E30C286-6298-46CD-ABB6-16554AF76574}"/>
    <cellStyle name="Normal" xfId="0" builtinId="0"/>
    <cellStyle name="Normal 3" xfId="4" xr:uid="{AC31D85D-F8E3-4069-9CE4-AB01B1C6380D}"/>
    <cellStyle name="Percent" xfId="3" builtinId="5"/>
  </cellStyles>
  <dxfs count="0"/>
  <tableStyles count="0" defaultTableStyle="TableStyleMedium2" defaultPivotStyle="PivotStyleLight16"/>
  <colors>
    <mruColors>
      <color rgb="FFCCCC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133350</xdr:rowOff>
    </xdr:from>
    <xdr:to>
      <xdr:col>8</xdr:col>
      <xdr:colOff>447675</xdr:colOff>
      <xdr:row>6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5AC99-B2EE-4C13-988E-03F9762B2E00}"/>
            </a:ext>
          </a:extLst>
        </xdr:cNvPr>
        <xdr:cNvSpPr txBox="1"/>
      </xdr:nvSpPr>
      <xdr:spPr>
        <a:xfrm>
          <a:off x="2533650" y="323850"/>
          <a:ext cx="3752850" cy="866775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=VLOOKUP(B4,'Fee Schedules'!$A$2:$E$362,MATCH(B3,'Fee Schedules'!$A$1:$E$1,0),FALSE)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8</xdr:row>
      <xdr:rowOff>76200</xdr:rowOff>
    </xdr:from>
    <xdr:to>
      <xdr:col>8</xdr:col>
      <xdr:colOff>266699</xdr:colOff>
      <xdr:row>15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76C443-DF05-463F-8150-A98170EA8426}"/>
            </a:ext>
          </a:extLst>
        </xdr:cNvPr>
        <xdr:cNvSpPr txBox="1"/>
      </xdr:nvSpPr>
      <xdr:spPr>
        <a:xfrm>
          <a:off x="1362074" y="1647825"/>
          <a:ext cx="3819525" cy="1295400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=IFERROR(VLOOKUP($C$2&amp;"X"&amp;$C$1,OFFSET($J$2:$M$20,MATCH($C$2&amp;"X"&amp;$C$1&amp;"X"&amp;A6,$K$2:$K$20,0),0),4,FALSE),"")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1B88-749C-443A-9A48-547E9BB4F445}">
  <dimension ref="A1:E362"/>
  <sheetViews>
    <sheetView workbookViewId="0"/>
  </sheetViews>
  <sheetFormatPr defaultRowHeight="15" x14ac:dyDescent="0.25"/>
  <cols>
    <col min="2" max="2" width="10.5703125" bestFit="1" customWidth="1"/>
    <col min="3" max="3" width="10.28515625" bestFit="1" customWidth="1"/>
    <col min="4" max="4" width="12.42578125" bestFit="1" customWidth="1"/>
    <col min="5" max="5" width="12.5703125" bestFit="1" customWidth="1"/>
  </cols>
  <sheetData>
    <row r="1" spans="1:5" x14ac:dyDescent="0.25">
      <c r="A1" t="s">
        <v>361</v>
      </c>
      <c r="B1" t="s">
        <v>362</v>
      </c>
      <c r="C1" t="s">
        <v>363</v>
      </c>
      <c r="D1" t="s">
        <v>364</v>
      </c>
      <c r="E1" t="s">
        <v>365</v>
      </c>
    </row>
    <row r="2" spans="1:5" x14ac:dyDescent="0.25">
      <c r="A2" s="1" t="s">
        <v>0</v>
      </c>
      <c r="B2" s="2">
        <v>395.79</v>
      </c>
      <c r="C2" s="3">
        <v>633.26</v>
      </c>
      <c r="D2" s="3">
        <v>530.36</v>
      </c>
      <c r="E2" s="3">
        <v>470.99</v>
      </c>
    </row>
    <row r="3" spans="1:5" x14ac:dyDescent="0.25">
      <c r="A3" s="1" t="s">
        <v>1</v>
      </c>
      <c r="B3" s="2">
        <v>481.38</v>
      </c>
      <c r="C3" s="3">
        <v>813.53</v>
      </c>
      <c r="D3" s="3">
        <v>596.91</v>
      </c>
      <c r="E3" s="3">
        <v>736.51</v>
      </c>
    </row>
    <row r="4" spans="1:5" x14ac:dyDescent="0.25">
      <c r="A4" s="1" t="s">
        <v>2</v>
      </c>
      <c r="B4" s="2">
        <v>514.12</v>
      </c>
      <c r="C4" s="3">
        <v>832.87</v>
      </c>
      <c r="D4" s="3">
        <v>709.49</v>
      </c>
      <c r="E4" s="3">
        <v>786.6</v>
      </c>
    </row>
    <row r="5" spans="1:5" x14ac:dyDescent="0.25">
      <c r="A5" s="1" t="s">
        <v>3</v>
      </c>
      <c r="B5" s="2">
        <v>654.84</v>
      </c>
      <c r="C5" s="3">
        <v>857.84</v>
      </c>
      <c r="D5" s="3">
        <v>995.36</v>
      </c>
      <c r="E5" s="3">
        <v>949.52</v>
      </c>
    </row>
    <row r="6" spans="1:5" x14ac:dyDescent="0.25">
      <c r="A6" s="1" t="s">
        <v>4</v>
      </c>
      <c r="B6" s="2">
        <v>660.7</v>
      </c>
      <c r="C6" s="3">
        <v>1090.1600000000001</v>
      </c>
      <c r="D6" s="3">
        <v>746.59</v>
      </c>
      <c r="E6" s="3">
        <v>898.55</v>
      </c>
    </row>
    <row r="7" spans="1:5" x14ac:dyDescent="0.25">
      <c r="A7" s="1" t="s">
        <v>5</v>
      </c>
      <c r="B7" s="2">
        <v>798.86</v>
      </c>
      <c r="C7" s="3">
        <v>878.75</v>
      </c>
      <c r="D7" s="3">
        <v>1126.3900000000001</v>
      </c>
      <c r="E7" s="3">
        <v>998.58</v>
      </c>
    </row>
    <row r="8" spans="1:5" x14ac:dyDescent="0.25">
      <c r="A8" s="1" t="s">
        <v>6</v>
      </c>
      <c r="B8" s="2">
        <v>782.83</v>
      </c>
      <c r="C8" s="3">
        <v>1048.99</v>
      </c>
      <c r="D8" s="3">
        <v>1119.45</v>
      </c>
      <c r="E8" s="3">
        <v>884.6</v>
      </c>
    </row>
    <row r="9" spans="1:5" x14ac:dyDescent="0.25">
      <c r="A9" s="1" t="s">
        <v>7</v>
      </c>
      <c r="B9" s="2">
        <v>856.94</v>
      </c>
      <c r="C9" s="3">
        <v>1456.8</v>
      </c>
      <c r="D9" s="3">
        <v>1122.5899999999999</v>
      </c>
      <c r="E9" s="3">
        <v>942.63</v>
      </c>
    </row>
    <row r="10" spans="1:5" x14ac:dyDescent="0.25">
      <c r="A10" s="1" t="s">
        <v>8</v>
      </c>
      <c r="B10" s="2">
        <v>886.84</v>
      </c>
      <c r="C10" s="3">
        <v>1241.58</v>
      </c>
      <c r="D10" s="3">
        <v>1214.97</v>
      </c>
      <c r="E10" s="3">
        <v>1259.31</v>
      </c>
    </row>
    <row r="11" spans="1:5" x14ac:dyDescent="0.25">
      <c r="A11" s="1" t="s">
        <v>9</v>
      </c>
      <c r="B11" s="2">
        <v>990.53</v>
      </c>
      <c r="C11" s="3">
        <v>1406.55</v>
      </c>
      <c r="D11" s="3">
        <v>1099.49</v>
      </c>
      <c r="E11" s="3">
        <v>1574.94</v>
      </c>
    </row>
    <row r="12" spans="1:5" x14ac:dyDescent="0.25">
      <c r="A12" s="1" t="s">
        <v>10</v>
      </c>
      <c r="B12" s="2">
        <v>904.56</v>
      </c>
      <c r="C12" s="3">
        <v>1528.71</v>
      </c>
      <c r="D12" s="3">
        <v>1302.57</v>
      </c>
      <c r="E12" s="3">
        <v>1483.48</v>
      </c>
    </row>
    <row r="13" spans="1:5" x14ac:dyDescent="0.25">
      <c r="A13" s="1" t="s">
        <v>11</v>
      </c>
      <c r="B13" s="2">
        <v>285.95999999999998</v>
      </c>
      <c r="C13" s="3">
        <v>388.91</v>
      </c>
      <c r="D13" s="3">
        <v>343.15</v>
      </c>
      <c r="E13" s="3">
        <v>348.87</v>
      </c>
    </row>
    <row r="14" spans="1:5" x14ac:dyDescent="0.25">
      <c r="A14" s="1" t="s">
        <v>12</v>
      </c>
      <c r="B14" s="2">
        <v>616.29</v>
      </c>
      <c r="C14" s="3">
        <v>745.71</v>
      </c>
      <c r="D14" s="3">
        <v>1010.72</v>
      </c>
      <c r="E14" s="3">
        <v>677.92</v>
      </c>
    </row>
    <row r="15" spans="1:5" x14ac:dyDescent="0.25">
      <c r="A15" s="1" t="s">
        <v>13</v>
      </c>
      <c r="B15" s="2">
        <v>539.6</v>
      </c>
      <c r="C15" s="3">
        <v>841.78</v>
      </c>
      <c r="D15" s="3">
        <v>895.74</v>
      </c>
      <c r="E15" s="3">
        <v>615.14</v>
      </c>
    </row>
    <row r="16" spans="1:5" x14ac:dyDescent="0.25">
      <c r="A16" s="1" t="s">
        <v>14</v>
      </c>
      <c r="B16" s="2">
        <v>421.04</v>
      </c>
      <c r="C16" s="3">
        <v>526.29999999999995</v>
      </c>
      <c r="D16" s="3">
        <v>648.4</v>
      </c>
      <c r="E16" s="3">
        <v>677.87</v>
      </c>
    </row>
    <row r="17" spans="1:5" x14ac:dyDescent="0.25">
      <c r="A17" s="1" t="s">
        <v>15</v>
      </c>
      <c r="B17" s="2">
        <v>899.6</v>
      </c>
      <c r="C17" s="3">
        <v>1169.48</v>
      </c>
      <c r="D17" s="3">
        <v>1358.4</v>
      </c>
      <c r="E17" s="3">
        <v>1331.41</v>
      </c>
    </row>
    <row r="18" spans="1:5" x14ac:dyDescent="0.25">
      <c r="A18" s="1" t="s">
        <v>16</v>
      </c>
      <c r="B18" s="2">
        <v>306.7</v>
      </c>
      <c r="C18" s="3">
        <v>401.78</v>
      </c>
      <c r="D18" s="3">
        <v>398.71</v>
      </c>
      <c r="E18" s="3">
        <v>395.64</v>
      </c>
    </row>
    <row r="19" spans="1:5" x14ac:dyDescent="0.25">
      <c r="A19" s="1" t="s">
        <v>17</v>
      </c>
      <c r="B19" s="2">
        <v>490.92</v>
      </c>
      <c r="C19" s="3">
        <v>544.91999999999996</v>
      </c>
      <c r="D19" s="3">
        <v>716.74</v>
      </c>
      <c r="E19" s="3">
        <v>564.55999999999995</v>
      </c>
    </row>
    <row r="20" spans="1:5" x14ac:dyDescent="0.25">
      <c r="A20" s="1" t="s">
        <v>18</v>
      </c>
      <c r="B20" s="2">
        <v>605.66999999999996</v>
      </c>
      <c r="C20" s="3">
        <v>793.43</v>
      </c>
      <c r="D20" s="3">
        <v>866.11</v>
      </c>
      <c r="E20" s="3">
        <v>908.51</v>
      </c>
    </row>
    <row r="21" spans="1:5" x14ac:dyDescent="0.25">
      <c r="A21" s="1" t="s">
        <v>19</v>
      </c>
      <c r="B21" s="2">
        <v>861.12</v>
      </c>
      <c r="C21" s="3">
        <v>1412.24</v>
      </c>
      <c r="D21" s="3">
        <v>1205.57</v>
      </c>
      <c r="E21" s="3">
        <v>998.9</v>
      </c>
    </row>
    <row r="22" spans="1:5" x14ac:dyDescent="0.25">
      <c r="A22" s="1" t="s">
        <v>20</v>
      </c>
      <c r="B22" s="2">
        <v>379.39</v>
      </c>
      <c r="C22" s="3">
        <v>470.44</v>
      </c>
      <c r="D22" s="3">
        <v>595.64</v>
      </c>
      <c r="E22" s="3">
        <v>523.55999999999995</v>
      </c>
    </row>
    <row r="23" spans="1:5" x14ac:dyDescent="0.25">
      <c r="A23" s="1" t="s">
        <v>21</v>
      </c>
      <c r="B23" s="2">
        <v>396.55</v>
      </c>
      <c r="C23" s="3">
        <v>602.76</v>
      </c>
      <c r="D23" s="3">
        <v>495.69</v>
      </c>
      <c r="E23" s="3">
        <v>444.14</v>
      </c>
    </row>
    <row r="24" spans="1:5" x14ac:dyDescent="0.25">
      <c r="A24" s="1" t="s">
        <v>22</v>
      </c>
      <c r="B24" s="2">
        <v>442.36</v>
      </c>
      <c r="C24" s="3">
        <v>743.16</v>
      </c>
      <c r="D24" s="3">
        <v>491.02</v>
      </c>
      <c r="E24" s="3">
        <v>548.53</v>
      </c>
    </row>
    <row r="25" spans="1:5" x14ac:dyDescent="0.25">
      <c r="A25" s="1" t="s">
        <v>23</v>
      </c>
      <c r="B25" s="2">
        <v>723.61</v>
      </c>
      <c r="C25" s="3">
        <v>962.4</v>
      </c>
      <c r="D25" s="3">
        <v>1020.29</v>
      </c>
      <c r="E25" s="3">
        <v>1020.29</v>
      </c>
    </row>
    <row r="26" spans="1:5" x14ac:dyDescent="0.25">
      <c r="A26" s="1" t="s">
        <v>24</v>
      </c>
      <c r="B26" s="2">
        <v>913.22</v>
      </c>
      <c r="C26" s="3">
        <v>1269.3800000000001</v>
      </c>
      <c r="D26" s="3">
        <v>1315.04</v>
      </c>
      <c r="E26" s="3">
        <v>1315.04</v>
      </c>
    </row>
    <row r="27" spans="1:5" x14ac:dyDescent="0.25">
      <c r="A27" s="1" t="s">
        <v>25</v>
      </c>
      <c r="B27" s="2">
        <v>755.41</v>
      </c>
      <c r="C27" s="3">
        <v>861.17</v>
      </c>
      <c r="D27" s="3">
        <v>1080.24</v>
      </c>
      <c r="E27" s="3">
        <v>1087.79</v>
      </c>
    </row>
    <row r="28" spans="1:5" x14ac:dyDescent="0.25">
      <c r="A28" s="1" t="s">
        <v>26</v>
      </c>
      <c r="B28" s="2">
        <v>811.57</v>
      </c>
      <c r="C28" s="3">
        <v>1160.55</v>
      </c>
      <c r="D28" s="3">
        <v>1330.97</v>
      </c>
      <c r="E28" s="3">
        <v>1355.32</v>
      </c>
    </row>
    <row r="29" spans="1:5" x14ac:dyDescent="0.25">
      <c r="A29" s="1" t="s">
        <v>27</v>
      </c>
      <c r="B29" s="2">
        <v>2118.2199999999998</v>
      </c>
      <c r="C29" s="3">
        <v>3262.06</v>
      </c>
      <c r="D29" s="3">
        <v>3537.43</v>
      </c>
      <c r="E29" s="3">
        <v>3050.24</v>
      </c>
    </row>
    <row r="30" spans="1:5" x14ac:dyDescent="0.25">
      <c r="A30" s="1" t="s">
        <v>28</v>
      </c>
      <c r="B30" s="2">
        <v>1454.83</v>
      </c>
      <c r="C30" s="3">
        <v>2007.67</v>
      </c>
      <c r="D30" s="3">
        <v>1658.51</v>
      </c>
      <c r="E30" s="3">
        <v>2051.31</v>
      </c>
    </row>
    <row r="31" spans="1:5" x14ac:dyDescent="0.25">
      <c r="A31" s="1" t="s">
        <v>29</v>
      </c>
      <c r="B31" s="2">
        <v>2442.2199999999998</v>
      </c>
      <c r="C31" s="3">
        <v>3931.97</v>
      </c>
      <c r="D31" s="3">
        <v>3419.11</v>
      </c>
      <c r="E31" s="3">
        <v>4029.66</v>
      </c>
    </row>
    <row r="32" spans="1:5" x14ac:dyDescent="0.25">
      <c r="A32" s="1" t="s">
        <v>30</v>
      </c>
      <c r="B32" s="2">
        <v>915.08</v>
      </c>
      <c r="C32" s="3">
        <v>1235.3599999999999</v>
      </c>
      <c r="D32" s="3">
        <v>1253.6600000000001</v>
      </c>
      <c r="E32" s="3">
        <v>1207.9100000000001</v>
      </c>
    </row>
    <row r="33" spans="1:5" x14ac:dyDescent="0.25">
      <c r="A33" s="1" t="s">
        <v>31</v>
      </c>
      <c r="B33" s="2">
        <v>876.19</v>
      </c>
      <c r="C33" s="3">
        <v>1139.05</v>
      </c>
      <c r="D33" s="3">
        <v>1288</v>
      </c>
      <c r="E33" s="3">
        <v>1393.14</v>
      </c>
    </row>
    <row r="34" spans="1:5" x14ac:dyDescent="0.25">
      <c r="A34" s="1" t="s">
        <v>32</v>
      </c>
      <c r="B34" s="2">
        <v>436.69</v>
      </c>
      <c r="C34" s="3">
        <v>554.6</v>
      </c>
      <c r="D34" s="3">
        <v>628.83000000000004</v>
      </c>
      <c r="E34" s="3">
        <v>637.57000000000005</v>
      </c>
    </row>
    <row r="35" spans="1:5" x14ac:dyDescent="0.25">
      <c r="A35" s="1" t="s">
        <v>33</v>
      </c>
      <c r="B35" s="2">
        <v>205.32</v>
      </c>
      <c r="C35" s="3">
        <v>295.66000000000003</v>
      </c>
      <c r="D35" s="3">
        <v>277.18</v>
      </c>
      <c r="E35" s="3">
        <v>299.77</v>
      </c>
    </row>
    <row r="36" spans="1:5" x14ac:dyDescent="0.25">
      <c r="A36" s="1" t="s">
        <v>34</v>
      </c>
      <c r="B36" s="2">
        <v>564.33000000000004</v>
      </c>
      <c r="C36" s="3">
        <v>626.41</v>
      </c>
      <c r="D36" s="3">
        <v>665.91</v>
      </c>
      <c r="E36" s="3">
        <v>812.64</v>
      </c>
    </row>
    <row r="37" spans="1:5" x14ac:dyDescent="0.25">
      <c r="A37" s="1" t="s">
        <v>35</v>
      </c>
      <c r="B37" s="2">
        <v>749.84</v>
      </c>
      <c r="C37" s="3">
        <v>1222.24</v>
      </c>
      <c r="D37" s="3">
        <v>847.32</v>
      </c>
      <c r="E37" s="3">
        <v>959.8</v>
      </c>
    </row>
    <row r="38" spans="1:5" x14ac:dyDescent="0.25">
      <c r="A38" s="1" t="s">
        <v>36</v>
      </c>
      <c r="B38" s="2">
        <v>1459.67</v>
      </c>
      <c r="C38" s="3">
        <v>2072.73</v>
      </c>
      <c r="D38" s="3">
        <v>2247.89</v>
      </c>
      <c r="E38" s="3">
        <v>1707.81</v>
      </c>
    </row>
    <row r="39" spans="1:5" x14ac:dyDescent="0.25">
      <c r="A39" s="1" t="s">
        <v>37</v>
      </c>
      <c r="B39" s="2">
        <v>165.21</v>
      </c>
      <c r="C39" s="3">
        <v>211.47</v>
      </c>
      <c r="D39" s="3">
        <v>247.82</v>
      </c>
      <c r="E39" s="3">
        <v>229.64</v>
      </c>
    </row>
    <row r="40" spans="1:5" x14ac:dyDescent="0.25">
      <c r="A40" s="1" t="s">
        <v>38</v>
      </c>
      <c r="B40" s="2">
        <v>198.96</v>
      </c>
      <c r="C40" s="3">
        <v>242.73</v>
      </c>
      <c r="D40" s="3">
        <v>300.43</v>
      </c>
      <c r="E40" s="3">
        <v>282.52</v>
      </c>
    </row>
    <row r="41" spans="1:5" x14ac:dyDescent="0.25">
      <c r="A41" s="1" t="s">
        <v>39</v>
      </c>
      <c r="B41" s="2">
        <v>151.59</v>
      </c>
      <c r="C41" s="3">
        <v>178.88</v>
      </c>
      <c r="D41" s="3">
        <v>194.04</v>
      </c>
      <c r="E41" s="3">
        <v>166.75</v>
      </c>
    </row>
    <row r="42" spans="1:5" x14ac:dyDescent="0.25">
      <c r="A42" s="1" t="s">
        <v>40</v>
      </c>
      <c r="B42" s="2">
        <v>597.83000000000004</v>
      </c>
      <c r="C42" s="3">
        <v>777.18</v>
      </c>
      <c r="D42" s="3">
        <v>705.44</v>
      </c>
      <c r="E42" s="3">
        <v>830.98</v>
      </c>
    </row>
    <row r="43" spans="1:5" x14ac:dyDescent="0.25">
      <c r="A43" s="1" t="s">
        <v>41</v>
      </c>
      <c r="B43" s="2">
        <v>552.12</v>
      </c>
      <c r="C43" s="3">
        <v>767.45</v>
      </c>
      <c r="D43" s="3">
        <v>684.63</v>
      </c>
      <c r="E43" s="3">
        <v>618.37</v>
      </c>
    </row>
    <row r="44" spans="1:5" x14ac:dyDescent="0.25">
      <c r="A44" s="1" t="s">
        <v>42</v>
      </c>
      <c r="B44" s="2">
        <v>735.82</v>
      </c>
      <c r="C44" s="3">
        <v>1103.73</v>
      </c>
      <c r="D44" s="3">
        <v>1000.72</v>
      </c>
      <c r="E44" s="3">
        <v>1243.54</v>
      </c>
    </row>
    <row r="45" spans="1:5" x14ac:dyDescent="0.25">
      <c r="A45" s="1" t="s">
        <v>43</v>
      </c>
      <c r="B45" s="2">
        <v>767.67</v>
      </c>
      <c r="C45" s="3">
        <v>1251.3</v>
      </c>
      <c r="D45" s="3">
        <v>1082.4100000000001</v>
      </c>
      <c r="E45" s="3">
        <v>844.44</v>
      </c>
    </row>
    <row r="46" spans="1:5" x14ac:dyDescent="0.25">
      <c r="A46" s="1" t="s">
        <v>44</v>
      </c>
      <c r="B46" s="2">
        <v>862.46</v>
      </c>
      <c r="C46" s="3">
        <v>1224.69</v>
      </c>
      <c r="D46" s="3">
        <v>1440.31</v>
      </c>
      <c r="E46" s="3">
        <v>1164.32</v>
      </c>
    </row>
    <row r="47" spans="1:5" x14ac:dyDescent="0.25">
      <c r="A47" s="1" t="s">
        <v>45</v>
      </c>
      <c r="B47" s="2">
        <v>770.16</v>
      </c>
      <c r="C47" s="3">
        <v>1078.22</v>
      </c>
      <c r="D47" s="3">
        <v>931.89</v>
      </c>
      <c r="E47" s="3">
        <v>1008.91</v>
      </c>
    </row>
    <row r="48" spans="1:5" x14ac:dyDescent="0.25">
      <c r="A48" s="1" t="s">
        <v>46</v>
      </c>
      <c r="B48" s="2">
        <v>1173.52</v>
      </c>
      <c r="C48" s="3">
        <v>1431.69</v>
      </c>
      <c r="D48" s="3">
        <v>1948.04</v>
      </c>
      <c r="E48" s="3">
        <v>1502.11</v>
      </c>
    </row>
    <row r="49" spans="1:5" x14ac:dyDescent="0.25">
      <c r="A49" s="1" t="s">
        <v>47</v>
      </c>
      <c r="B49" s="2">
        <v>1003.26</v>
      </c>
      <c r="C49" s="3">
        <v>1615.25</v>
      </c>
      <c r="D49" s="3">
        <v>1605.22</v>
      </c>
      <c r="E49" s="3">
        <v>1113.6199999999999</v>
      </c>
    </row>
    <row r="50" spans="1:5" x14ac:dyDescent="0.25">
      <c r="A50" s="1" t="s">
        <v>48</v>
      </c>
      <c r="B50" s="2">
        <v>1020.38</v>
      </c>
      <c r="C50" s="3">
        <v>1377.51</v>
      </c>
      <c r="D50" s="3">
        <v>1734.65</v>
      </c>
      <c r="E50" s="3">
        <v>1724.44</v>
      </c>
    </row>
    <row r="51" spans="1:5" x14ac:dyDescent="0.25">
      <c r="A51" s="1" t="s">
        <v>49</v>
      </c>
      <c r="B51" s="2">
        <v>1320.81</v>
      </c>
      <c r="C51" s="3">
        <v>1809.51</v>
      </c>
      <c r="D51" s="3">
        <v>1928.38</v>
      </c>
      <c r="E51" s="3">
        <v>2245.38</v>
      </c>
    </row>
    <row r="52" spans="1:5" x14ac:dyDescent="0.25">
      <c r="A52" s="1" t="s">
        <v>50</v>
      </c>
      <c r="B52" s="2">
        <v>1543.54</v>
      </c>
      <c r="C52" s="3">
        <v>1790.51</v>
      </c>
      <c r="D52" s="3">
        <v>2346.1799999999998</v>
      </c>
      <c r="E52" s="3">
        <v>2222.6999999999998</v>
      </c>
    </row>
    <row r="53" spans="1:5" x14ac:dyDescent="0.25">
      <c r="A53" s="1" t="s">
        <v>51</v>
      </c>
      <c r="B53" s="2">
        <v>1796.53</v>
      </c>
      <c r="C53" s="3">
        <v>2425.3200000000002</v>
      </c>
      <c r="D53" s="3">
        <v>2694.8</v>
      </c>
      <c r="E53" s="3">
        <v>2407.35</v>
      </c>
    </row>
    <row r="54" spans="1:5" x14ac:dyDescent="0.25">
      <c r="A54" s="1" t="s">
        <v>52</v>
      </c>
      <c r="B54" s="2">
        <v>1366.23</v>
      </c>
      <c r="C54" s="3">
        <v>2322.59</v>
      </c>
      <c r="D54" s="3">
        <v>1885.4</v>
      </c>
      <c r="E54" s="3">
        <v>1598.49</v>
      </c>
    </row>
    <row r="55" spans="1:5" x14ac:dyDescent="0.25">
      <c r="A55" s="1" t="s">
        <v>53</v>
      </c>
      <c r="B55" s="2">
        <v>1422.66</v>
      </c>
      <c r="C55" s="3">
        <v>2361.62</v>
      </c>
      <c r="D55" s="3">
        <v>2190.9</v>
      </c>
      <c r="E55" s="3">
        <v>2105.54</v>
      </c>
    </row>
    <row r="56" spans="1:5" x14ac:dyDescent="0.25">
      <c r="A56" s="1" t="s">
        <v>54</v>
      </c>
      <c r="B56" s="2">
        <v>813.11</v>
      </c>
      <c r="C56" s="3">
        <v>1357.89</v>
      </c>
      <c r="D56" s="3">
        <v>1048.9100000000001</v>
      </c>
      <c r="E56" s="3">
        <v>910.68</v>
      </c>
    </row>
    <row r="57" spans="1:5" x14ac:dyDescent="0.25">
      <c r="A57" s="1" t="s">
        <v>55</v>
      </c>
      <c r="B57" s="2">
        <v>1149.49</v>
      </c>
      <c r="C57" s="3">
        <v>1287.43</v>
      </c>
      <c r="D57" s="3">
        <v>1954.13</v>
      </c>
      <c r="E57" s="3">
        <v>1942.64</v>
      </c>
    </row>
    <row r="58" spans="1:5" x14ac:dyDescent="0.25">
      <c r="A58" s="1" t="s">
        <v>56</v>
      </c>
      <c r="B58" s="2">
        <v>1341.61</v>
      </c>
      <c r="C58" s="3">
        <v>1583.1</v>
      </c>
      <c r="D58" s="3">
        <v>1931.92</v>
      </c>
      <c r="E58" s="3">
        <v>1945.33</v>
      </c>
    </row>
    <row r="59" spans="1:5" x14ac:dyDescent="0.25">
      <c r="A59" s="1" t="s">
        <v>57</v>
      </c>
      <c r="B59" s="2">
        <v>1404.24</v>
      </c>
      <c r="C59" s="3">
        <v>2008.06</v>
      </c>
      <c r="D59" s="3">
        <v>1909.77</v>
      </c>
      <c r="E59" s="3">
        <v>2232.7399999999998</v>
      </c>
    </row>
    <row r="60" spans="1:5" x14ac:dyDescent="0.25">
      <c r="A60" s="1" t="s">
        <v>58</v>
      </c>
      <c r="B60" s="2">
        <v>1567.67</v>
      </c>
      <c r="C60" s="3">
        <v>2398.54</v>
      </c>
      <c r="D60" s="3">
        <v>2132.0300000000002</v>
      </c>
      <c r="E60" s="3">
        <v>2163.38</v>
      </c>
    </row>
    <row r="61" spans="1:5" x14ac:dyDescent="0.25">
      <c r="A61" s="1" t="s">
        <v>59</v>
      </c>
      <c r="B61" s="2">
        <v>1256.4100000000001</v>
      </c>
      <c r="C61" s="3">
        <v>1583.08</v>
      </c>
      <c r="D61" s="3">
        <v>2110.77</v>
      </c>
      <c r="E61" s="3">
        <v>1671.03</v>
      </c>
    </row>
    <row r="62" spans="1:5" x14ac:dyDescent="0.25">
      <c r="A62" s="1" t="s">
        <v>60</v>
      </c>
      <c r="B62" s="2">
        <v>1111.76</v>
      </c>
      <c r="C62" s="3">
        <v>1300.76</v>
      </c>
      <c r="D62" s="3">
        <v>1823.29</v>
      </c>
      <c r="E62" s="3">
        <v>1467.52</v>
      </c>
    </row>
    <row r="63" spans="1:5" x14ac:dyDescent="0.25">
      <c r="A63" s="1" t="s">
        <v>61</v>
      </c>
      <c r="B63" s="2">
        <v>1239.96</v>
      </c>
      <c r="C63" s="3">
        <v>1587.15</v>
      </c>
      <c r="D63" s="3">
        <v>1996.34</v>
      </c>
      <c r="E63" s="3">
        <v>1711.14</v>
      </c>
    </row>
    <row r="64" spans="1:5" x14ac:dyDescent="0.25">
      <c r="A64" s="1" t="s">
        <v>62</v>
      </c>
      <c r="B64" s="2">
        <v>1076.25</v>
      </c>
      <c r="C64" s="3">
        <v>1366.84</v>
      </c>
      <c r="D64" s="3">
        <v>1797.34</v>
      </c>
      <c r="E64" s="3">
        <v>1754.29</v>
      </c>
    </row>
    <row r="65" spans="1:5" x14ac:dyDescent="0.25">
      <c r="A65" s="1" t="s">
        <v>63</v>
      </c>
      <c r="B65" s="2">
        <v>595.16999999999996</v>
      </c>
      <c r="C65" s="3">
        <v>749.91</v>
      </c>
      <c r="D65" s="3">
        <v>868.95</v>
      </c>
      <c r="E65" s="3">
        <v>892.76</v>
      </c>
    </row>
    <row r="66" spans="1:5" x14ac:dyDescent="0.25">
      <c r="A66" s="1" t="s">
        <v>64</v>
      </c>
      <c r="B66" s="2">
        <v>825.76</v>
      </c>
      <c r="C66" s="3">
        <v>1164.32</v>
      </c>
      <c r="D66" s="3">
        <v>1106.52</v>
      </c>
      <c r="E66" s="3">
        <v>1271.67</v>
      </c>
    </row>
    <row r="67" spans="1:5" x14ac:dyDescent="0.25">
      <c r="A67" s="1" t="s">
        <v>65</v>
      </c>
      <c r="B67" s="2">
        <v>1007.16</v>
      </c>
      <c r="C67" s="3">
        <v>1500.67</v>
      </c>
      <c r="D67" s="3">
        <v>1671.89</v>
      </c>
      <c r="E67" s="3">
        <v>1681.96</v>
      </c>
    </row>
    <row r="68" spans="1:5" x14ac:dyDescent="0.25">
      <c r="A68" s="1" t="s">
        <v>66</v>
      </c>
      <c r="B68" s="2">
        <v>815.67</v>
      </c>
      <c r="C68" s="3">
        <v>1019.59</v>
      </c>
      <c r="D68" s="3">
        <v>1199.03</v>
      </c>
      <c r="E68" s="3">
        <v>1207.19</v>
      </c>
    </row>
    <row r="69" spans="1:5" x14ac:dyDescent="0.25">
      <c r="A69" s="1" t="s">
        <v>67</v>
      </c>
      <c r="B69" s="2">
        <v>879.13</v>
      </c>
      <c r="C69" s="3">
        <v>1485.73</v>
      </c>
      <c r="D69" s="3">
        <v>1169.24</v>
      </c>
      <c r="E69" s="3">
        <v>1002.21</v>
      </c>
    </row>
    <row r="70" spans="1:5" x14ac:dyDescent="0.25">
      <c r="A70" s="1" t="s">
        <v>68</v>
      </c>
      <c r="B70" s="2">
        <v>966.47</v>
      </c>
      <c r="C70" s="3">
        <v>1169.43</v>
      </c>
      <c r="D70" s="3">
        <v>1333.73</v>
      </c>
      <c r="E70" s="3">
        <v>1198.42</v>
      </c>
    </row>
    <row r="71" spans="1:5" x14ac:dyDescent="0.25">
      <c r="A71" s="1" t="s">
        <v>69</v>
      </c>
      <c r="B71" s="2">
        <v>633.19000000000005</v>
      </c>
      <c r="C71" s="3">
        <v>1032.0999999999999</v>
      </c>
      <c r="D71" s="3">
        <v>994.11</v>
      </c>
      <c r="E71" s="3">
        <v>949.79</v>
      </c>
    </row>
    <row r="72" spans="1:5" x14ac:dyDescent="0.25">
      <c r="A72" s="1" t="s">
        <v>70</v>
      </c>
      <c r="B72" s="2">
        <v>902.11</v>
      </c>
      <c r="C72" s="3">
        <v>1010.36</v>
      </c>
      <c r="D72" s="3">
        <v>1479.46</v>
      </c>
      <c r="E72" s="3">
        <v>1199.81</v>
      </c>
    </row>
    <row r="73" spans="1:5" x14ac:dyDescent="0.25">
      <c r="A73" s="1" t="s">
        <v>71</v>
      </c>
      <c r="B73" s="2">
        <v>409.2</v>
      </c>
      <c r="C73" s="3">
        <v>601.52</v>
      </c>
      <c r="D73" s="3">
        <v>470.58</v>
      </c>
      <c r="E73" s="3">
        <v>585.16</v>
      </c>
    </row>
    <row r="74" spans="1:5" x14ac:dyDescent="0.25">
      <c r="A74" s="1" t="s">
        <v>72</v>
      </c>
      <c r="B74" s="2">
        <v>642.79999999999995</v>
      </c>
      <c r="C74" s="3">
        <v>989.91</v>
      </c>
      <c r="D74" s="3">
        <v>758.5</v>
      </c>
      <c r="E74" s="3">
        <v>784.22</v>
      </c>
    </row>
    <row r="75" spans="1:5" x14ac:dyDescent="0.25">
      <c r="A75" s="1" t="s">
        <v>73</v>
      </c>
      <c r="B75" s="2">
        <v>146.5</v>
      </c>
      <c r="C75" s="3">
        <v>232.94</v>
      </c>
      <c r="D75" s="3">
        <v>225.61</v>
      </c>
      <c r="E75" s="3">
        <v>228.54</v>
      </c>
    </row>
    <row r="76" spans="1:5" x14ac:dyDescent="0.25">
      <c r="A76" s="1" t="s">
        <v>74</v>
      </c>
      <c r="B76" s="2">
        <v>560.12</v>
      </c>
      <c r="C76" s="3">
        <v>800.97</v>
      </c>
      <c r="D76" s="3">
        <v>621.73</v>
      </c>
      <c r="E76" s="3">
        <v>901.79</v>
      </c>
    </row>
    <row r="77" spans="1:5" x14ac:dyDescent="0.25">
      <c r="A77" s="1" t="s">
        <v>75</v>
      </c>
      <c r="B77" s="2">
        <v>460.9</v>
      </c>
      <c r="C77" s="3">
        <v>530.04</v>
      </c>
      <c r="D77" s="3">
        <v>695.96</v>
      </c>
      <c r="E77" s="3">
        <v>553.08000000000004</v>
      </c>
    </row>
    <row r="78" spans="1:5" x14ac:dyDescent="0.25">
      <c r="A78" s="1" t="s">
        <v>76</v>
      </c>
      <c r="B78" s="2">
        <v>882.62</v>
      </c>
      <c r="C78" s="3">
        <v>970.88</v>
      </c>
      <c r="D78" s="3">
        <v>1165.06</v>
      </c>
      <c r="E78" s="3">
        <v>1165.06</v>
      </c>
    </row>
    <row r="79" spans="1:5" x14ac:dyDescent="0.25">
      <c r="A79" s="1" t="s">
        <v>77</v>
      </c>
      <c r="B79" s="2">
        <v>943.45</v>
      </c>
      <c r="C79" s="3">
        <v>1405.74</v>
      </c>
      <c r="D79" s="3">
        <v>1528.39</v>
      </c>
      <c r="E79" s="3">
        <v>1594.43</v>
      </c>
    </row>
    <row r="80" spans="1:5" x14ac:dyDescent="0.25">
      <c r="A80" s="1" t="s">
        <v>78</v>
      </c>
      <c r="B80" s="2">
        <v>1529.55</v>
      </c>
      <c r="C80" s="3">
        <v>2080.19</v>
      </c>
      <c r="D80" s="3">
        <v>2401.39</v>
      </c>
      <c r="E80" s="3">
        <v>1682.51</v>
      </c>
    </row>
    <row r="81" spans="1:5" x14ac:dyDescent="0.25">
      <c r="A81" s="1" t="s">
        <v>79</v>
      </c>
      <c r="B81" s="2">
        <v>1753.04</v>
      </c>
      <c r="C81" s="3">
        <v>2594.5</v>
      </c>
      <c r="D81" s="3">
        <v>2296.48</v>
      </c>
      <c r="E81" s="3">
        <v>2296.48</v>
      </c>
    </row>
    <row r="82" spans="1:5" x14ac:dyDescent="0.25">
      <c r="A82" s="1" t="s">
        <v>80</v>
      </c>
      <c r="B82" s="2">
        <v>409.17</v>
      </c>
      <c r="C82" s="3">
        <v>560.55999999999995</v>
      </c>
      <c r="D82" s="3">
        <v>556.47</v>
      </c>
      <c r="E82" s="3">
        <v>552.38</v>
      </c>
    </row>
    <row r="83" spans="1:5" x14ac:dyDescent="0.25">
      <c r="A83" s="1" t="s">
        <v>81</v>
      </c>
      <c r="B83" s="2">
        <v>704.61</v>
      </c>
      <c r="C83" s="3">
        <v>1197.8399999999999</v>
      </c>
      <c r="D83" s="3">
        <v>1176.7</v>
      </c>
      <c r="E83" s="3">
        <v>979.41</v>
      </c>
    </row>
    <row r="84" spans="1:5" x14ac:dyDescent="0.25">
      <c r="A84" s="1" t="s">
        <v>82</v>
      </c>
      <c r="B84" s="2">
        <v>823.99</v>
      </c>
      <c r="C84" s="3">
        <v>1178.31</v>
      </c>
      <c r="D84" s="3">
        <v>914.63</v>
      </c>
      <c r="E84" s="3">
        <v>1178.31</v>
      </c>
    </row>
    <row r="85" spans="1:5" x14ac:dyDescent="0.25">
      <c r="A85" s="1" t="s">
        <v>83</v>
      </c>
      <c r="B85" s="2">
        <v>1079.32</v>
      </c>
      <c r="C85" s="3">
        <v>1424.7</v>
      </c>
      <c r="D85" s="3">
        <v>1705.33</v>
      </c>
      <c r="E85" s="3">
        <v>1834.84</v>
      </c>
    </row>
    <row r="86" spans="1:5" x14ac:dyDescent="0.25">
      <c r="A86" s="1" t="s">
        <v>84</v>
      </c>
      <c r="B86" s="2">
        <v>395.66</v>
      </c>
      <c r="C86" s="3">
        <v>553.91999999999996</v>
      </c>
      <c r="D86" s="3">
        <v>569.75</v>
      </c>
      <c r="E86" s="3">
        <v>534.14</v>
      </c>
    </row>
    <row r="87" spans="1:5" x14ac:dyDescent="0.25">
      <c r="A87" s="1" t="s">
        <v>85</v>
      </c>
      <c r="B87" s="2">
        <v>861.82</v>
      </c>
      <c r="C87" s="3">
        <v>965.24</v>
      </c>
      <c r="D87" s="3">
        <v>1318.58</v>
      </c>
      <c r="E87" s="3">
        <v>1077.28</v>
      </c>
    </row>
    <row r="88" spans="1:5" x14ac:dyDescent="0.25">
      <c r="A88" s="1" t="s">
        <v>86</v>
      </c>
      <c r="B88" s="2">
        <v>1110.27</v>
      </c>
      <c r="C88" s="3">
        <v>1565.48</v>
      </c>
      <c r="D88" s="3">
        <v>1565.48</v>
      </c>
      <c r="E88" s="3">
        <v>1798.64</v>
      </c>
    </row>
    <row r="89" spans="1:5" x14ac:dyDescent="0.25">
      <c r="A89" s="1" t="s">
        <v>87</v>
      </c>
      <c r="B89" s="2">
        <v>1158.6300000000001</v>
      </c>
      <c r="C89" s="3">
        <v>1517.81</v>
      </c>
      <c r="D89" s="3">
        <v>1668.43</v>
      </c>
      <c r="E89" s="3">
        <v>1529.39</v>
      </c>
    </row>
    <row r="90" spans="1:5" x14ac:dyDescent="0.25">
      <c r="A90" s="1" t="s">
        <v>88</v>
      </c>
      <c r="B90" s="2">
        <v>335.74</v>
      </c>
      <c r="C90" s="3">
        <v>473.39</v>
      </c>
      <c r="D90" s="3">
        <v>429.75</v>
      </c>
      <c r="E90" s="3">
        <v>550.61</v>
      </c>
    </row>
    <row r="91" spans="1:5" x14ac:dyDescent="0.25">
      <c r="A91" s="1" t="s">
        <v>89</v>
      </c>
      <c r="B91" s="2">
        <v>681.72</v>
      </c>
      <c r="C91" s="3">
        <v>1097.57</v>
      </c>
      <c r="D91" s="3">
        <v>770.34</v>
      </c>
      <c r="E91" s="3">
        <v>899.87</v>
      </c>
    </row>
    <row r="92" spans="1:5" x14ac:dyDescent="0.25">
      <c r="A92" s="1" t="s">
        <v>90</v>
      </c>
      <c r="B92" s="2">
        <v>216.98</v>
      </c>
      <c r="C92" s="3">
        <v>271.23</v>
      </c>
      <c r="D92" s="3">
        <v>288.58</v>
      </c>
      <c r="E92" s="3">
        <v>295.08999999999997</v>
      </c>
    </row>
    <row r="93" spans="1:5" x14ac:dyDescent="0.25">
      <c r="A93" s="1" t="s">
        <v>91</v>
      </c>
      <c r="B93" s="2">
        <v>680.34</v>
      </c>
      <c r="C93" s="3">
        <v>972.89</v>
      </c>
      <c r="D93" s="3">
        <v>816.41</v>
      </c>
      <c r="E93" s="3">
        <v>870.84</v>
      </c>
    </row>
    <row r="94" spans="1:5" x14ac:dyDescent="0.25">
      <c r="A94" s="1" t="s">
        <v>92</v>
      </c>
      <c r="B94" s="2">
        <v>857.24</v>
      </c>
      <c r="C94" s="3">
        <v>968.68</v>
      </c>
      <c r="D94" s="3">
        <v>1320.15</v>
      </c>
      <c r="E94" s="3">
        <v>1243</v>
      </c>
    </row>
    <row r="95" spans="1:5" x14ac:dyDescent="0.25">
      <c r="A95" s="1" t="s">
        <v>93</v>
      </c>
      <c r="B95" s="2">
        <v>1163.0899999999999</v>
      </c>
      <c r="C95" s="3">
        <v>1709.74</v>
      </c>
      <c r="D95" s="3">
        <v>1686.48</v>
      </c>
      <c r="E95" s="3">
        <v>1325.92</v>
      </c>
    </row>
    <row r="96" spans="1:5" x14ac:dyDescent="0.25">
      <c r="A96" s="1" t="s">
        <v>94</v>
      </c>
      <c r="B96" s="2">
        <v>258.63</v>
      </c>
      <c r="C96" s="3">
        <v>300.01</v>
      </c>
      <c r="D96" s="3">
        <v>367.25</v>
      </c>
      <c r="E96" s="3">
        <v>310.36</v>
      </c>
    </row>
    <row r="97" spans="1:5" x14ac:dyDescent="0.25">
      <c r="A97" s="1" t="s">
        <v>95</v>
      </c>
      <c r="B97" s="2">
        <v>304.2</v>
      </c>
      <c r="C97" s="3">
        <v>441.09</v>
      </c>
      <c r="D97" s="3">
        <v>355.91</v>
      </c>
      <c r="E97" s="3">
        <v>517.14</v>
      </c>
    </row>
    <row r="98" spans="1:5" x14ac:dyDescent="0.25">
      <c r="A98" s="1" t="s">
        <v>96</v>
      </c>
      <c r="B98" s="2">
        <v>1006.31</v>
      </c>
      <c r="C98" s="3">
        <v>1247.82</v>
      </c>
      <c r="D98" s="3">
        <v>1398.77</v>
      </c>
      <c r="E98" s="3">
        <v>1106.94</v>
      </c>
    </row>
    <row r="99" spans="1:5" x14ac:dyDescent="0.25">
      <c r="A99" s="1" t="s">
        <v>97</v>
      </c>
      <c r="B99" s="2">
        <v>1413.94</v>
      </c>
      <c r="C99" s="3">
        <v>1555.33</v>
      </c>
      <c r="D99" s="3">
        <v>2234.0300000000002</v>
      </c>
      <c r="E99" s="3">
        <v>1795.7</v>
      </c>
    </row>
    <row r="100" spans="1:5" x14ac:dyDescent="0.25">
      <c r="A100" s="1" t="s">
        <v>98</v>
      </c>
      <c r="B100" s="2">
        <v>341.44</v>
      </c>
      <c r="C100" s="3">
        <v>399.48</v>
      </c>
      <c r="D100" s="3">
        <v>460.94</v>
      </c>
      <c r="E100" s="3">
        <v>413.14</v>
      </c>
    </row>
    <row r="101" spans="1:5" x14ac:dyDescent="0.25">
      <c r="A101" s="1" t="s">
        <v>99</v>
      </c>
      <c r="B101" s="2">
        <v>515.41</v>
      </c>
      <c r="C101" s="3">
        <v>582.41</v>
      </c>
      <c r="D101" s="3">
        <v>742.19</v>
      </c>
      <c r="E101" s="3">
        <v>639.11</v>
      </c>
    </row>
    <row r="102" spans="1:5" x14ac:dyDescent="0.25">
      <c r="A102" s="1" t="s">
        <v>100</v>
      </c>
      <c r="B102" s="2">
        <v>366.98</v>
      </c>
      <c r="C102" s="3">
        <v>568.82000000000005</v>
      </c>
      <c r="D102" s="3">
        <v>590.84</v>
      </c>
      <c r="E102" s="3">
        <v>440.38</v>
      </c>
    </row>
    <row r="103" spans="1:5" x14ac:dyDescent="0.25">
      <c r="A103" s="1" t="s">
        <v>101</v>
      </c>
      <c r="B103" s="2">
        <v>456.66</v>
      </c>
      <c r="C103" s="3">
        <v>771.76</v>
      </c>
      <c r="D103" s="3">
        <v>639.32000000000005</v>
      </c>
      <c r="E103" s="3">
        <v>726.09</v>
      </c>
    </row>
    <row r="104" spans="1:5" x14ac:dyDescent="0.25">
      <c r="A104" s="1" t="s">
        <v>102</v>
      </c>
      <c r="B104" s="2">
        <v>1108.2</v>
      </c>
      <c r="C104" s="3">
        <v>1318.76</v>
      </c>
      <c r="D104" s="3">
        <v>1329.84</v>
      </c>
      <c r="E104" s="3">
        <v>1795.28</v>
      </c>
    </row>
    <row r="105" spans="1:5" x14ac:dyDescent="0.25">
      <c r="A105" s="1" t="s">
        <v>103</v>
      </c>
      <c r="B105" s="2">
        <v>159.5</v>
      </c>
      <c r="C105" s="3">
        <v>221.71</v>
      </c>
      <c r="D105" s="3">
        <v>196.19</v>
      </c>
      <c r="E105" s="3">
        <v>259.99</v>
      </c>
    </row>
    <row r="106" spans="1:5" x14ac:dyDescent="0.25">
      <c r="A106" s="1" t="s">
        <v>104</v>
      </c>
      <c r="B106" s="2">
        <v>931.29</v>
      </c>
      <c r="C106" s="3">
        <v>1508.69</v>
      </c>
      <c r="D106" s="3">
        <v>1508.69</v>
      </c>
      <c r="E106" s="3">
        <v>1452.81</v>
      </c>
    </row>
    <row r="107" spans="1:5" x14ac:dyDescent="0.25">
      <c r="A107" s="1" t="s">
        <v>105</v>
      </c>
      <c r="B107" s="2">
        <v>729.03</v>
      </c>
      <c r="C107" s="3">
        <v>911.29</v>
      </c>
      <c r="D107" s="3">
        <v>1122.71</v>
      </c>
      <c r="E107" s="3">
        <v>1202.9000000000001</v>
      </c>
    </row>
    <row r="108" spans="1:5" x14ac:dyDescent="0.25">
      <c r="A108" s="1" t="s">
        <v>106</v>
      </c>
      <c r="B108" s="2">
        <v>1427.56</v>
      </c>
      <c r="C108" s="3">
        <v>1641.69</v>
      </c>
      <c r="D108" s="3">
        <v>1584.59</v>
      </c>
      <c r="E108" s="3">
        <v>2098.5100000000002</v>
      </c>
    </row>
    <row r="109" spans="1:5" x14ac:dyDescent="0.25">
      <c r="A109" s="1" t="s">
        <v>107</v>
      </c>
      <c r="B109" s="2">
        <v>1488.45</v>
      </c>
      <c r="C109" s="3">
        <v>2188.02</v>
      </c>
      <c r="D109" s="3">
        <v>2455.94</v>
      </c>
      <c r="E109" s="3">
        <v>1726.6</v>
      </c>
    </row>
    <row r="110" spans="1:5" x14ac:dyDescent="0.25">
      <c r="A110" s="1" t="s">
        <v>108</v>
      </c>
      <c r="B110" s="2">
        <v>1429.9</v>
      </c>
      <c r="C110" s="3">
        <v>1587.19</v>
      </c>
      <c r="D110" s="3">
        <v>1658.68</v>
      </c>
      <c r="E110" s="3">
        <v>2087.65</v>
      </c>
    </row>
    <row r="111" spans="1:5" x14ac:dyDescent="0.25">
      <c r="A111" s="1" t="s">
        <v>109</v>
      </c>
      <c r="B111" s="2">
        <v>1157.0999999999999</v>
      </c>
      <c r="C111" s="3">
        <v>1747.22</v>
      </c>
      <c r="D111" s="3">
        <v>1897.64</v>
      </c>
      <c r="E111" s="3">
        <v>1619.94</v>
      </c>
    </row>
    <row r="112" spans="1:5" x14ac:dyDescent="0.25">
      <c r="A112" s="1" t="s">
        <v>110</v>
      </c>
      <c r="B112" s="2">
        <v>564.29999999999995</v>
      </c>
      <c r="C112" s="3">
        <v>660.23</v>
      </c>
      <c r="D112" s="3">
        <v>835.16</v>
      </c>
      <c r="E112" s="3">
        <v>931.1</v>
      </c>
    </row>
    <row r="113" spans="1:5" x14ac:dyDescent="0.25">
      <c r="A113" s="1" t="s">
        <v>111</v>
      </c>
      <c r="B113" s="2">
        <v>569.24</v>
      </c>
      <c r="C113" s="3">
        <v>796.94</v>
      </c>
      <c r="D113" s="3">
        <v>648.92999999999995</v>
      </c>
      <c r="E113" s="3">
        <v>848.17</v>
      </c>
    </row>
    <row r="114" spans="1:5" x14ac:dyDescent="0.25">
      <c r="A114" s="1" t="s">
        <v>112</v>
      </c>
      <c r="B114" s="2">
        <v>414.04</v>
      </c>
      <c r="C114" s="3">
        <v>683.17</v>
      </c>
      <c r="D114" s="3">
        <v>633.48</v>
      </c>
      <c r="E114" s="3">
        <v>571.38</v>
      </c>
    </row>
    <row r="115" spans="1:5" x14ac:dyDescent="0.25">
      <c r="A115" s="1" t="s">
        <v>113</v>
      </c>
      <c r="B115" s="2">
        <v>334.63</v>
      </c>
      <c r="C115" s="3">
        <v>384.82</v>
      </c>
      <c r="D115" s="3">
        <v>491.91</v>
      </c>
      <c r="E115" s="3">
        <v>558.83000000000004</v>
      </c>
    </row>
    <row r="116" spans="1:5" x14ac:dyDescent="0.25">
      <c r="A116" s="1" t="s">
        <v>114</v>
      </c>
      <c r="B116" s="2">
        <v>412.78</v>
      </c>
      <c r="C116" s="3">
        <v>701.73</v>
      </c>
      <c r="D116" s="3">
        <v>532.49</v>
      </c>
      <c r="E116" s="3">
        <v>672.83</v>
      </c>
    </row>
    <row r="117" spans="1:5" x14ac:dyDescent="0.25">
      <c r="A117" s="1" t="s">
        <v>115</v>
      </c>
      <c r="B117" s="2">
        <v>649.48</v>
      </c>
      <c r="C117" s="3">
        <v>805.36</v>
      </c>
      <c r="D117" s="3">
        <v>1078.1400000000001</v>
      </c>
      <c r="E117" s="3">
        <v>948.24</v>
      </c>
    </row>
    <row r="118" spans="1:5" x14ac:dyDescent="0.25">
      <c r="A118" s="1" t="s">
        <v>116</v>
      </c>
      <c r="B118" s="2">
        <v>223.01</v>
      </c>
      <c r="C118" s="3">
        <v>285.45</v>
      </c>
      <c r="D118" s="3">
        <v>267.61</v>
      </c>
      <c r="E118" s="3">
        <v>256.45999999999998</v>
      </c>
    </row>
    <row r="119" spans="1:5" x14ac:dyDescent="0.25">
      <c r="A119" s="1" t="s">
        <v>117</v>
      </c>
      <c r="B119" s="2">
        <v>336.15</v>
      </c>
      <c r="C119" s="3">
        <v>544.55999999999995</v>
      </c>
      <c r="D119" s="3">
        <v>571.46</v>
      </c>
      <c r="E119" s="3">
        <v>410.1</v>
      </c>
    </row>
    <row r="120" spans="1:5" x14ac:dyDescent="0.25">
      <c r="A120" s="1" t="s">
        <v>118</v>
      </c>
      <c r="B120" s="2">
        <v>467.46</v>
      </c>
      <c r="C120" s="3">
        <v>612.37</v>
      </c>
      <c r="D120" s="3">
        <v>677.82</v>
      </c>
      <c r="E120" s="3">
        <v>719.89</v>
      </c>
    </row>
    <row r="121" spans="1:5" x14ac:dyDescent="0.25">
      <c r="A121" s="1" t="s">
        <v>119</v>
      </c>
      <c r="B121" s="2">
        <v>431.52</v>
      </c>
      <c r="C121" s="3">
        <v>712.01</v>
      </c>
      <c r="D121" s="3">
        <v>604.13</v>
      </c>
      <c r="E121" s="3">
        <v>517.82000000000005</v>
      </c>
    </row>
    <row r="122" spans="1:5" x14ac:dyDescent="0.25">
      <c r="A122" s="1" t="s">
        <v>120</v>
      </c>
      <c r="B122" s="2">
        <v>383.63</v>
      </c>
      <c r="C122" s="3">
        <v>483.37</v>
      </c>
      <c r="D122" s="3">
        <v>617.64</v>
      </c>
      <c r="E122" s="3">
        <v>464.19</v>
      </c>
    </row>
    <row r="123" spans="1:5" x14ac:dyDescent="0.25">
      <c r="A123" s="1" t="s">
        <v>121</v>
      </c>
      <c r="B123" s="2">
        <v>371.5</v>
      </c>
      <c r="C123" s="3">
        <v>460.66</v>
      </c>
      <c r="D123" s="3">
        <v>416.08</v>
      </c>
      <c r="E123" s="3">
        <v>520.1</v>
      </c>
    </row>
    <row r="124" spans="1:5" x14ac:dyDescent="0.25">
      <c r="A124" s="1" t="s">
        <v>122</v>
      </c>
      <c r="B124" s="2">
        <v>934.26</v>
      </c>
      <c r="C124" s="3">
        <v>1027.69</v>
      </c>
      <c r="D124" s="3">
        <v>1279.94</v>
      </c>
      <c r="E124" s="3">
        <v>1093.08</v>
      </c>
    </row>
    <row r="125" spans="1:5" x14ac:dyDescent="0.25">
      <c r="A125" s="1" t="s">
        <v>123</v>
      </c>
      <c r="B125" s="2">
        <v>352.89</v>
      </c>
      <c r="C125" s="3">
        <v>455.23</v>
      </c>
      <c r="D125" s="3">
        <v>578.74</v>
      </c>
      <c r="E125" s="3">
        <v>596.38</v>
      </c>
    </row>
    <row r="126" spans="1:5" x14ac:dyDescent="0.25">
      <c r="A126" s="1" t="s">
        <v>124</v>
      </c>
      <c r="B126" s="2">
        <v>417.14</v>
      </c>
      <c r="C126" s="3">
        <v>558.97</v>
      </c>
      <c r="D126" s="3">
        <v>692.45</v>
      </c>
      <c r="E126" s="3">
        <v>700.8</v>
      </c>
    </row>
    <row r="127" spans="1:5" x14ac:dyDescent="0.25">
      <c r="A127" s="1" t="s">
        <v>125</v>
      </c>
      <c r="B127" s="2">
        <v>567.98</v>
      </c>
      <c r="C127" s="3">
        <v>766.77</v>
      </c>
      <c r="D127" s="3">
        <v>908.77</v>
      </c>
      <c r="E127" s="3">
        <v>891.73</v>
      </c>
    </row>
    <row r="128" spans="1:5" x14ac:dyDescent="0.25">
      <c r="A128" s="1" t="s">
        <v>126</v>
      </c>
      <c r="B128" s="2">
        <v>513.49</v>
      </c>
      <c r="C128" s="3">
        <v>703.48</v>
      </c>
      <c r="D128" s="3">
        <v>759.97</v>
      </c>
      <c r="E128" s="3">
        <v>729.16</v>
      </c>
    </row>
    <row r="129" spans="1:5" x14ac:dyDescent="0.25">
      <c r="A129" s="1" t="s">
        <v>127</v>
      </c>
      <c r="B129" s="2">
        <v>605.12</v>
      </c>
      <c r="C129" s="3">
        <v>665.63</v>
      </c>
      <c r="D129" s="3">
        <v>992.4</v>
      </c>
      <c r="E129" s="3">
        <v>829.01</v>
      </c>
    </row>
    <row r="130" spans="1:5" x14ac:dyDescent="0.25">
      <c r="A130" s="1" t="s">
        <v>128</v>
      </c>
      <c r="B130" s="2">
        <v>685.95</v>
      </c>
      <c r="C130" s="3">
        <v>795.7</v>
      </c>
      <c r="D130" s="3">
        <v>898.59</v>
      </c>
      <c r="E130" s="3">
        <v>1145.54</v>
      </c>
    </row>
    <row r="131" spans="1:5" x14ac:dyDescent="0.25">
      <c r="A131" s="1" t="s">
        <v>129</v>
      </c>
      <c r="B131" s="2">
        <v>317.25</v>
      </c>
      <c r="C131" s="3">
        <v>364.84</v>
      </c>
      <c r="D131" s="3">
        <v>513.95000000000005</v>
      </c>
      <c r="E131" s="3">
        <v>444.15</v>
      </c>
    </row>
    <row r="132" spans="1:5" x14ac:dyDescent="0.25">
      <c r="A132" s="1" t="s">
        <v>130</v>
      </c>
      <c r="B132" s="2">
        <v>421.81</v>
      </c>
      <c r="C132" s="3">
        <v>472.43</v>
      </c>
      <c r="D132" s="3">
        <v>510.39</v>
      </c>
      <c r="E132" s="3">
        <v>628.5</v>
      </c>
    </row>
    <row r="133" spans="1:5" x14ac:dyDescent="0.25">
      <c r="A133" s="1" t="s">
        <v>131</v>
      </c>
      <c r="B133" s="2">
        <v>451.54</v>
      </c>
      <c r="C133" s="3">
        <v>550.88</v>
      </c>
      <c r="D133" s="3">
        <v>654.73</v>
      </c>
      <c r="E133" s="3">
        <v>763.1</v>
      </c>
    </row>
    <row r="134" spans="1:5" x14ac:dyDescent="0.25">
      <c r="A134" s="1" t="s">
        <v>132</v>
      </c>
      <c r="B134" s="2">
        <v>577.4</v>
      </c>
      <c r="C134" s="3">
        <v>675.56</v>
      </c>
      <c r="D134" s="3">
        <v>750.62</v>
      </c>
      <c r="E134" s="3">
        <v>935.39</v>
      </c>
    </row>
    <row r="135" spans="1:5" x14ac:dyDescent="0.25">
      <c r="A135" s="1" t="s">
        <v>133</v>
      </c>
      <c r="B135" s="2">
        <v>535.25</v>
      </c>
      <c r="C135" s="3">
        <v>647.65</v>
      </c>
      <c r="D135" s="3">
        <v>851.05</v>
      </c>
      <c r="E135" s="3">
        <v>604.83000000000004</v>
      </c>
    </row>
    <row r="136" spans="1:5" x14ac:dyDescent="0.25">
      <c r="A136" s="1" t="s">
        <v>134</v>
      </c>
      <c r="B136" s="2">
        <v>658.13</v>
      </c>
      <c r="C136" s="3">
        <v>868.73</v>
      </c>
      <c r="D136" s="3">
        <v>855.57</v>
      </c>
      <c r="E136" s="3">
        <v>1066.17</v>
      </c>
    </row>
    <row r="137" spans="1:5" x14ac:dyDescent="0.25">
      <c r="A137" s="1" t="s">
        <v>135</v>
      </c>
      <c r="B137" s="2">
        <v>731.68</v>
      </c>
      <c r="C137" s="3">
        <v>1163.3699999999999</v>
      </c>
      <c r="D137" s="3">
        <v>1068.25</v>
      </c>
      <c r="E137" s="3">
        <v>929.23</v>
      </c>
    </row>
    <row r="138" spans="1:5" x14ac:dyDescent="0.25">
      <c r="A138" s="1" t="s">
        <v>136</v>
      </c>
      <c r="B138" s="2">
        <v>270.94</v>
      </c>
      <c r="C138" s="3">
        <v>390.15</v>
      </c>
      <c r="D138" s="3">
        <v>425.38</v>
      </c>
      <c r="E138" s="3">
        <v>333.26</v>
      </c>
    </row>
    <row r="139" spans="1:5" x14ac:dyDescent="0.25">
      <c r="A139" s="1" t="s">
        <v>137</v>
      </c>
      <c r="B139" s="2">
        <v>758.08</v>
      </c>
      <c r="C139" s="3">
        <v>970.34</v>
      </c>
      <c r="D139" s="3">
        <v>1015.83</v>
      </c>
      <c r="E139" s="3">
        <v>1228.0899999999999</v>
      </c>
    </row>
    <row r="140" spans="1:5" x14ac:dyDescent="0.25">
      <c r="A140" s="1" t="s">
        <v>138</v>
      </c>
      <c r="B140" s="2">
        <v>1111.76</v>
      </c>
      <c r="C140" s="3">
        <v>1278.52</v>
      </c>
      <c r="D140" s="3">
        <v>1311.88</v>
      </c>
      <c r="E140" s="3">
        <v>1523.11</v>
      </c>
    </row>
    <row r="141" spans="1:5" x14ac:dyDescent="0.25">
      <c r="A141" s="1" t="s">
        <v>139</v>
      </c>
      <c r="B141" s="2">
        <v>140.30000000000001</v>
      </c>
      <c r="C141" s="3">
        <v>173.97</v>
      </c>
      <c r="D141" s="3">
        <v>154.33000000000001</v>
      </c>
      <c r="E141" s="3">
        <v>227.29</v>
      </c>
    </row>
    <row r="142" spans="1:5" x14ac:dyDescent="0.25">
      <c r="A142" s="1" t="s">
        <v>140</v>
      </c>
      <c r="B142" s="2">
        <v>502.63</v>
      </c>
      <c r="C142" s="3">
        <v>713.73</v>
      </c>
      <c r="D142" s="3">
        <v>683.58</v>
      </c>
      <c r="E142" s="3">
        <v>698.66</v>
      </c>
    </row>
    <row r="143" spans="1:5" x14ac:dyDescent="0.25">
      <c r="A143" s="1" t="s">
        <v>141</v>
      </c>
      <c r="B143" s="2">
        <v>521.94000000000005</v>
      </c>
      <c r="C143" s="3">
        <v>720.28</v>
      </c>
      <c r="D143" s="3">
        <v>720.28</v>
      </c>
      <c r="E143" s="3">
        <v>579.35</v>
      </c>
    </row>
    <row r="144" spans="1:5" x14ac:dyDescent="0.25">
      <c r="A144" s="1" t="s">
        <v>142</v>
      </c>
      <c r="B144" s="2">
        <v>715.98</v>
      </c>
      <c r="C144" s="3">
        <v>1131.25</v>
      </c>
      <c r="D144" s="3">
        <v>794.74</v>
      </c>
      <c r="E144" s="3">
        <v>859.18</v>
      </c>
    </row>
    <row r="145" spans="1:5" x14ac:dyDescent="0.25">
      <c r="A145" s="1" t="s">
        <v>143</v>
      </c>
      <c r="B145" s="2">
        <v>559.99</v>
      </c>
      <c r="C145" s="3">
        <v>946.38</v>
      </c>
      <c r="D145" s="3">
        <v>660.79</v>
      </c>
      <c r="E145" s="3">
        <v>856.78</v>
      </c>
    </row>
    <row r="146" spans="1:5" x14ac:dyDescent="0.25">
      <c r="A146" s="1" t="s">
        <v>144</v>
      </c>
      <c r="B146" s="2">
        <v>742.27</v>
      </c>
      <c r="C146" s="3">
        <v>823.92</v>
      </c>
      <c r="D146" s="3">
        <v>1016.91</v>
      </c>
      <c r="E146" s="3">
        <v>964.95</v>
      </c>
    </row>
    <row r="147" spans="1:5" x14ac:dyDescent="0.25">
      <c r="A147" s="1" t="s">
        <v>145</v>
      </c>
      <c r="B147" s="2">
        <v>386.94</v>
      </c>
      <c r="C147" s="3">
        <v>545.59</v>
      </c>
      <c r="D147" s="3">
        <v>607.5</v>
      </c>
      <c r="E147" s="3">
        <v>561.05999999999995</v>
      </c>
    </row>
    <row r="148" spans="1:5" x14ac:dyDescent="0.25">
      <c r="A148" s="1" t="s">
        <v>146</v>
      </c>
      <c r="B148" s="2">
        <v>506</v>
      </c>
      <c r="C148" s="3">
        <v>743.82</v>
      </c>
      <c r="D148" s="3">
        <v>597.08000000000004</v>
      </c>
      <c r="E148" s="3">
        <v>566.72</v>
      </c>
    </row>
    <row r="149" spans="1:5" x14ac:dyDescent="0.25">
      <c r="A149" s="1" t="s">
        <v>147</v>
      </c>
      <c r="B149" s="2">
        <v>626.15</v>
      </c>
      <c r="C149" s="3">
        <v>889.13</v>
      </c>
      <c r="D149" s="3">
        <v>976.79</v>
      </c>
      <c r="E149" s="3">
        <v>795.21</v>
      </c>
    </row>
    <row r="150" spans="1:5" x14ac:dyDescent="0.25">
      <c r="A150" s="1" t="s">
        <v>148</v>
      </c>
      <c r="B150" s="2">
        <v>448.51</v>
      </c>
      <c r="C150" s="3">
        <v>735.56</v>
      </c>
      <c r="D150" s="3">
        <v>654.82000000000005</v>
      </c>
      <c r="E150" s="3">
        <v>717.62</v>
      </c>
    </row>
    <row r="151" spans="1:5" x14ac:dyDescent="0.25">
      <c r="A151" s="1" t="s">
        <v>149</v>
      </c>
      <c r="B151" s="2">
        <v>581.72</v>
      </c>
      <c r="C151" s="3">
        <v>767.87</v>
      </c>
      <c r="D151" s="3">
        <v>831.86</v>
      </c>
      <c r="E151" s="3">
        <v>866.76</v>
      </c>
    </row>
    <row r="152" spans="1:5" x14ac:dyDescent="0.25">
      <c r="A152" s="1" t="s">
        <v>150</v>
      </c>
      <c r="B152" s="2">
        <v>790.32</v>
      </c>
      <c r="C152" s="3">
        <v>924.67</v>
      </c>
      <c r="D152" s="3">
        <v>1209.19</v>
      </c>
      <c r="E152" s="3">
        <v>1074.8399999999999</v>
      </c>
    </row>
    <row r="153" spans="1:5" x14ac:dyDescent="0.25">
      <c r="A153" s="1" t="s">
        <v>151</v>
      </c>
      <c r="B153" s="2">
        <v>545.65</v>
      </c>
      <c r="C153" s="3">
        <v>643.87</v>
      </c>
      <c r="D153" s="3">
        <v>840.3</v>
      </c>
      <c r="E153" s="3">
        <v>638.41</v>
      </c>
    </row>
    <row r="154" spans="1:5" x14ac:dyDescent="0.25">
      <c r="A154" s="1" t="s">
        <v>152</v>
      </c>
      <c r="B154" s="2">
        <v>804</v>
      </c>
      <c r="C154" s="3">
        <v>1181.8800000000001</v>
      </c>
      <c r="D154" s="3">
        <v>1101.48</v>
      </c>
      <c r="E154" s="3">
        <v>1109.52</v>
      </c>
    </row>
    <row r="155" spans="1:5" x14ac:dyDescent="0.25">
      <c r="A155" s="1" t="s">
        <v>153</v>
      </c>
      <c r="B155" s="2">
        <v>606.04</v>
      </c>
      <c r="C155" s="3">
        <v>775.73</v>
      </c>
      <c r="D155" s="3">
        <v>830.27</v>
      </c>
      <c r="E155" s="3">
        <v>909.06</v>
      </c>
    </row>
    <row r="156" spans="1:5" x14ac:dyDescent="0.25">
      <c r="A156" s="1" t="s">
        <v>154</v>
      </c>
      <c r="B156" s="2">
        <v>572.19000000000005</v>
      </c>
      <c r="C156" s="3">
        <v>829.68</v>
      </c>
      <c r="D156" s="3">
        <v>635.13</v>
      </c>
      <c r="E156" s="3">
        <v>715.24</v>
      </c>
    </row>
    <row r="157" spans="1:5" x14ac:dyDescent="0.25">
      <c r="A157" s="1" t="s">
        <v>155</v>
      </c>
      <c r="B157" s="2">
        <v>602.79</v>
      </c>
      <c r="C157" s="3">
        <v>765.54</v>
      </c>
      <c r="D157" s="3">
        <v>1012.69</v>
      </c>
      <c r="E157" s="3">
        <v>663.07</v>
      </c>
    </row>
    <row r="158" spans="1:5" x14ac:dyDescent="0.25">
      <c r="A158" s="1" t="s">
        <v>156</v>
      </c>
      <c r="B158" s="2">
        <v>691.31</v>
      </c>
      <c r="C158" s="3">
        <v>1147.57</v>
      </c>
      <c r="D158" s="3">
        <v>960.92</v>
      </c>
      <c r="E158" s="3">
        <v>926.36</v>
      </c>
    </row>
    <row r="159" spans="1:5" x14ac:dyDescent="0.25">
      <c r="A159" s="1" t="s">
        <v>157</v>
      </c>
      <c r="B159" s="2">
        <v>870.04</v>
      </c>
      <c r="C159" s="3">
        <v>957.04</v>
      </c>
      <c r="D159" s="3">
        <v>1104.95</v>
      </c>
      <c r="E159" s="3">
        <v>1331.16</v>
      </c>
    </row>
    <row r="160" spans="1:5" x14ac:dyDescent="0.25">
      <c r="A160" s="1" t="s">
        <v>158</v>
      </c>
      <c r="B160" s="2">
        <v>1518.09</v>
      </c>
      <c r="C160" s="3">
        <v>1958.34</v>
      </c>
      <c r="D160" s="3">
        <v>2520.0300000000002</v>
      </c>
      <c r="E160" s="3">
        <v>1715.44</v>
      </c>
    </row>
    <row r="161" spans="1:5" x14ac:dyDescent="0.25">
      <c r="A161" s="1" t="s">
        <v>159</v>
      </c>
      <c r="B161" s="2">
        <v>1279.0999999999999</v>
      </c>
      <c r="C161" s="3">
        <v>2123.31</v>
      </c>
      <c r="D161" s="3">
        <v>2072.14</v>
      </c>
      <c r="E161" s="3">
        <v>2008.19</v>
      </c>
    </row>
    <row r="162" spans="1:5" x14ac:dyDescent="0.25">
      <c r="A162" s="1" t="s">
        <v>160</v>
      </c>
      <c r="B162" s="2">
        <v>874.4</v>
      </c>
      <c r="C162" s="3">
        <v>1145.46</v>
      </c>
      <c r="D162" s="3">
        <v>1189.18</v>
      </c>
      <c r="E162" s="3">
        <v>1486.48</v>
      </c>
    </row>
    <row r="163" spans="1:5" x14ac:dyDescent="0.25">
      <c r="A163" s="1" t="s">
        <v>161</v>
      </c>
      <c r="B163" s="2">
        <v>748.89</v>
      </c>
      <c r="C163" s="3">
        <v>936.11</v>
      </c>
      <c r="D163" s="3">
        <v>1198.22</v>
      </c>
      <c r="E163" s="3">
        <v>1011</v>
      </c>
    </row>
    <row r="164" spans="1:5" x14ac:dyDescent="0.25">
      <c r="A164" s="1" t="s">
        <v>162</v>
      </c>
      <c r="B164" s="2">
        <v>670.45</v>
      </c>
      <c r="C164" s="3">
        <v>858.18</v>
      </c>
      <c r="D164" s="3">
        <v>985.56</v>
      </c>
      <c r="E164" s="3">
        <v>911.81</v>
      </c>
    </row>
    <row r="165" spans="1:5" x14ac:dyDescent="0.25">
      <c r="A165" s="1" t="s">
        <v>163</v>
      </c>
      <c r="B165" s="2">
        <v>667.63</v>
      </c>
      <c r="C165" s="3">
        <v>1008.12</v>
      </c>
      <c r="D165" s="3">
        <v>934.68</v>
      </c>
      <c r="E165" s="3">
        <v>854.57</v>
      </c>
    </row>
    <row r="166" spans="1:5" x14ac:dyDescent="0.25">
      <c r="A166" s="1" t="s">
        <v>164</v>
      </c>
      <c r="B166" s="2">
        <v>669.36</v>
      </c>
      <c r="C166" s="3">
        <v>863.47</v>
      </c>
      <c r="D166" s="3">
        <v>977.27</v>
      </c>
      <c r="E166" s="3">
        <v>896.94</v>
      </c>
    </row>
    <row r="167" spans="1:5" x14ac:dyDescent="0.25">
      <c r="A167" s="1" t="s">
        <v>165</v>
      </c>
      <c r="B167" s="2">
        <v>386.32</v>
      </c>
      <c r="C167" s="3">
        <v>606.52</v>
      </c>
      <c r="D167" s="3">
        <v>579.48</v>
      </c>
      <c r="E167" s="3">
        <v>641.29</v>
      </c>
    </row>
    <row r="168" spans="1:5" x14ac:dyDescent="0.25">
      <c r="A168" s="1" t="s">
        <v>166</v>
      </c>
      <c r="B168" s="2">
        <v>642.32000000000005</v>
      </c>
      <c r="C168" s="3">
        <v>809.32</v>
      </c>
      <c r="D168" s="3">
        <v>879.98</v>
      </c>
      <c r="E168" s="3">
        <v>1014.87</v>
      </c>
    </row>
    <row r="169" spans="1:5" x14ac:dyDescent="0.25">
      <c r="A169" s="1" t="s">
        <v>167</v>
      </c>
      <c r="B169" s="2">
        <v>989.9</v>
      </c>
      <c r="C169" s="3">
        <v>1326.47</v>
      </c>
      <c r="D169" s="3">
        <v>1425.46</v>
      </c>
      <c r="E169" s="3">
        <v>1148.28</v>
      </c>
    </row>
    <row r="170" spans="1:5" x14ac:dyDescent="0.25">
      <c r="A170" s="1" t="s">
        <v>168</v>
      </c>
      <c r="B170" s="2">
        <v>1108.73</v>
      </c>
      <c r="C170" s="3">
        <v>1862.67</v>
      </c>
      <c r="D170" s="3">
        <v>1773.97</v>
      </c>
      <c r="E170" s="3">
        <v>1308.3</v>
      </c>
    </row>
    <row r="171" spans="1:5" x14ac:dyDescent="0.25">
      <c r="A171" s="1" t="s">
        <v>169</v>
      </c>
      <c r="B171" s="2">
        <v>663.49</v>
      </c>
      <c r="C171" s="3">
        <v>789.55</v>
      </c>
      <c r="D171" s="3">
        <v>935.52</v>
      </c>
      <c r="E171" s="3">
        <v>1081.49</v>
      </c>
    </row>
    <row r="172" spans="1:5" x14ac:dyDescent="0.25">
      <c r="A172" s="1" t="s">
        <v>170</v>
      </c>
      <c r="B172" s="2">
        <v>709.47</v>
      </c>
      <c r="C172" s="3">
        <v>950.69</v>
      </c>
      <c r="D172" s="3">
        <v>815.89</v>
      </c>
      <c r="E172" s="3">
        <v>808.8</v>
      </c>
    </row>
    <row r="173" spans="1:5" x14ac:dyDescent="0.25">
      <c r="A173" s="1" t="s">
        <v>171</v>
      </c>
      <c r="B173" s="2">
        <v>589.15</v>
      </c>
      <c r="C173" s="3">
        <v>960.31</v>
      </c>
      <c r="D173" s="3">
        <v>907.29</v>
      </c>
      <c r="E173" s="3">
        <v>983.88</v>
      </c>
    </row>
    <row r="174" spans="1:5" x14ac:dyDescent="0.25">
      <c r="A174" s="1" t="s">
        <v>172</v>
      </c>
      <c r="B174" s="2">
        <v>757.75</v>
      </c>
      <c r="C174" s="3">
        <v>932.03</v>
      </c>
      <c r="D174" s="3">
        <v>1098.74</v>
      </c>
      <c r="E174" s="3">
        <v>1113.8900000000001</v>
      </c>
    </row>
    <row r="175" spans="1:5" x14ac:dyDescent="0.25">
      <c r="A175" s="1" t="s">
        <v>173</v>
      </c>
      <c r="B175" s="2">
        <v>693.29</v>
      </c>
      <c r="C175" s="3">
        <v>915.14</v>
      </c>
      <c r="D175" s="3">
        <v>1060.73</v>
      </c>
      <c r="E175" s="3">
        <v>811.15</v>
      </c>
    </row>
    <row r="176" spans="1:5" x14ac:dyDescent="0.25">
      <c r="A176" s="1" t="s">
        <v>174</v>
      </c>
      <c r="B176" s="2">
        <v>716.37</v>
      </c>
      <c r="C176" s="3">
        <v>945.61</v>
      </c>
      <c r="D176" s="3">
        <v>1117.54</v>
      </c>
      <c r="E176" s="3">
        <v>1053.06</v>
      </c>
    </row>
    <row r="177" spans="1:5" x14ac:dyDescent="0.25">
      <c r="A177" s="1" t="s">
        <v>175</v>
      </c>
      <c r="B177" s="2">
        <v>786.13</v>
      </c>
      <c r="C177" s="3">
        <v>990.52</v>
      </c>
      <c r="D177" s="3">
        <v>935.49</v>
      </c>
      <c r="E177" s="3">
        <v>1242.0899999999999</v>
      </c>
    </row>
    <row r="178" spans="1:5" x14ac:dyDescent="0.25">
      <c r="A178" s="1" t="s">
        <v>176</v>
      </c>
      <c r="B178" s="2">
        <v>734.66</v>
      </c>
      <c r="C178" s="3">
        <v>1072.5999999999999</v>
      </c>
      <c r="D178" s="3">
        <v>1212.19</v>
      </c>
      <c r="E178" s="3">
        <v>918.33</v>
      </c>
    </row>
    <row r="179" spans="1:5" x14ac:dyDescent="0.25">
      <c r="A179" s="1" t="s">
        <v>177</v>
      </c>
      <c r="B179" s="2">
        <v>1150.31</v>
      </c>
      <c r="C179" s="3">
        <v>1667.95</v>
      </c>
      <c r="D179" s="3">
        <v>1794.48</v>
      </c>
      <c r="E179" s="3">
        <v>1357.37</v>
      </c>
    </row>
    <row r="180" spans="1:5" x14ac:dyDescent="0.25">
      <c r="A180" s="1" t="s">
        <v>178</v>
      </c>
      <c r="B180" s="2">
        <v>1020.49</v>
      </c>
      <c r="C180" s="3">
        <v>1224.5899999999999</v>
      </c>
      <c r="D180" s="3">
        <v>1173.56</v>
      </c>
      <c r="E180" s="3">
        <v>1469.51</v>
      </c>
    </row>
    <row r="181" spans="1:5" x14ac:dyDescent="0.25">
      <c r="A181" s="1" t="s">
        <v>179</v>
      </c>
      <c r="B181" s="2">
        <v>1414.52</v>
      </c>
      <c r="C181" s="3">
        <v>1909.6</v>
      </c>
      <c r="D181" s="3">
        <v>1739.86</v>
      </c>
      <c r="E181" s="3">
        <v>1838.88</v>
      </c>
    </row>
    <row r="182" spans="1:5" x14ac:dyDescent="0.25">
      <c r="A182" s="1" t="s">
        <v>180</v>
      </c>
      <c r="B182" s="2">
        <v>740.71</v>
      </c>
      <c r="C182" s="3">
        <v>1251.8</v>
      </c>
      <c r="D182" s="3">
        <v>896.26</v>
      </c>
      <c r="E182" s="3">
        <v>829.6</v>
      </c>
    </row>
    <row r="183" spans="1:5" x14ac:dyDescent="0.25">
      <c r="A183" s="1" t="s">
        <v>181</v>
      </c>
      <c r="B183" s="2">
        <v>923.88</v>
      </c>
      <c r="C183" s="3">
        <v>1450.49</v>
      </c>
      <c r="D183" s="3">
        <v>1487.45</v>
      </c>
      <c r="E183" s="3">
        <v>1247.24</v>
      </c>
    </row>
    <row r="184" spans="1:5" x14ac:dyDescent="0.25">
      <c r="A184" s="1" t="s">
        <v>182</v>
      </c>
      <c r="B184" s="2">
        <v>1169.33</v>
      </c>
      <c r="C184" s="3">
        <v>1531.82</v>
      </c>
      <c r="D184" s="3">
        <v>1789.07</v>
      </c>
      <c r="E184" s="3">
        <v>1824.15</v>
      </c>
    </row>
    <row r="185" spans="1:5" x14ac:dyDescent="0.25">
      <c r="A185" s="1" t="s">
        <v>183</v>
      </c>
      <c r="B185" s="2">
        <v>853.23</v>
      </c>
      <c r="C185" s="3">
        <v>1006.81</v>
      </c>
      <c r="D185" s="3">
        <v>1134.8</v>
      </c>
      <c r="E185" s="3">
        <v>1134.8</v>
      </c>
    </row>
    <row r="186" spans="1:5" x14ac:dyDescent="0.25">
      <c r="A186" s="1" t="s">
        <v>184</v>
      </c>
      <c r="B186" s="2">
        <v>880.47</v>
      </c>
      <c r="C186" s="3">
        <v>1250.27</v>
      </c>
      <c r="D186" s="3">
        <v>1206.24</v>
      </c>
      <c r="E186" s="3">
        <v>1074.17</v>
      </c>
    </row>
    <row r="187" spans="1:5" x14ac:dyDescent="0.25">
      <c r="A187" s="1" t="s">
        <v>185</v>
      </c>
      <c r="B187" s="2">
        <v>1104.9000000000001</v>
      </c>
      <c r="C187" s="3">
        <v>1292.73</v>
      </c>
      <c r="D187" s="3">
        <v>1602.11</v>
      </c>
      <c r="E187" s="3">
        <v>1624.2</v>
      </c>
    </row>
    <row r="188" spans="1:5" x14ac:dyDescent="0.25">
      <c r="A188" s="1" t="s">
        <v>186</v>
      </c>
      <c r="B188" s="2">
        <v>1074.97</v>
      </c>
      <c r="C188" s="3">
        <v>1193.22</v>
      </c>
      <c r="D188" s="3">
        <v>1236.22</v>
      </c>
      <c r="E188" s="3">
        <v>1644.7</v>
      </c>
    </row>
    <row r="189" spans="1:5" x14ac:dyDescent="0.25">
      <c r="A189" s="1" t="s">
        <v>187</v>
      </c>
      <c r="B189" s="2">
        <v>1221.7</v>
      </c>
      <c r="C189" s="3">
        <v>1612.64</v>
      </c>
      <c r="D189" s="3">
        <v>1722.6</v>
      </c>
      <c r="E189" s="3">
        <v>1514.91</v>
      </c>
    </row>
    <row r="190" spans="1:5" x14ac:dyDescent="0.25">
      <c r="A190" s="1" t="s">
        <v>188</v>
      </c>
      <c r="B190" s="2">
        <v>1071.9000000000001</v>
      </c>
      <c r="C190" s="3">
        <v>1489.94</v>
      </c>
      <c r="D190" s="3">
        <v>1640.01</v>
      </c>
      <c r="E190" s="3">
        <v>1468.5</v>
      </c>
    </row>
    <row r="191" spans="1:5" x14ac:dyDescent="0.25">
      <c r="A191" s="1" t="s">
        <v>189</v>
      </c>
      <c r="B191" s="2">
        <v>1160.58</v>
      </c>
      <c r="C191" s="3">
        <v>1439.12</v>
      </c>
      <c r="D191" s="3">
        <v>1764.08</v>
      </c>
      <c r="E191" s="3">
        <v>1706.05</v>
      </c>
    </row>
    <row r="192" spans="1:5" x14ac:dyDescent="0.25">
      <c r="A192" s="1" t="s">
        <v>190</v>
      </c>
      <c r="B192" s="2">
        <v>584.34</v>
      </c>
      <c r="C192" s="3">
        <v>952.47</v>
      </c>
      <c r="D192" s="3">
        <v>964.16</v>
      </c>
      <c r="E192" s="3">
        <v>759.64</v>
      </c>
    </row>
    <row r="193" spans="1:5" x14ac:dyDescent="0.25">
      <c r="A193" s="1" t="s">
        <v>191</v>
      </c>
      <c r="B193" s="2">
        <v>659.05</v>
      </c>
      <c r="C193" s="3">
        <v>889.72</v>
      </c>
      <c r="D193" s="3">
        <v>1113.79</v>
      </c>
      <c r="E193" s="3">
        <v>1094.02</v>
      </c>
    </row>
    <row r="194" spans="1:5" x14ac:dyDescent="0.25">
      <c r="A194" s="1" t="s">
        <v>192</v>
      </c>
      <c r="B194" s="2">
        <v>857.82</v>
      </c>
      <c r="C194" s="3">
        <v>1372.51</v>
      </c>
      <c r="D194" s="3">
        <v>1295.31</v>
      </c>
      <c r="E194" s="3">
        <v>1046.54</v>
      </c>
    </row>
    <row r="195" spans="1:5" x14ac:dyDescent="0.25">
      <c r="A195" s="1" t="s">
        <v>193</v>
      </c>
      <c r="B195" s="2">
        <v>600.13</v>
      </c>
      <c r="C195" s="3">
        <v>816.18</v>
      </c>
      <c r="D195" s="3">
        <v>810.18</v>
      </c>
      <c r="E195" s="3">
        <v>816.18</v>
      </c>
    </row>
    <row r="196" spans="1:5" x14ac:dyDescent="0.25">
      <c r="A196" s="1" t="s">
        <v>194</v>
      </c>
      <c r="B196" s="2">
        <v>1288.45</v>
      </c>
      <c r="C196" s="3">
        <v>1597.68</v>
      </c>
      <c r="D196" s="3">
        <v>2164.6</v>
      </c>
      <c r="E196" s="3">
        <v>1752.29</v>
      </c>
    </row>
    <row r="197" spans="1:5" x14ac:dyDescent="0.25">
      <c r="A197" s="1" t="s">
        <v>195</v>
      </c>
      <c r="B197" s="2">
        <v>1629.95</v>
      </c>
      <c r="C197" s="3">
        <v>2379.73</v>
      </c>
      <c r="D197" s="3">
        <v>1923.34</v>
      </c>
      <c r="E197" s="3">
        <v>2493.8200000000002</v>
      </c>
    </row>
    <row r="198" spans="1:5" x14ac:dyDescent="0.25">
      <c r="A198" s="1" t="s">
        <v>196</v>
      </c>
      <c r="B198" s="2">
        <v>1087.19</v>
      </c>
      <c r="C198" s="3">
        <v>1304.6300000000001</v>
      </c>
      <c r="D198" s="3">
        <v>1848.22</v>
      </c>
      <c r="E198" s="3">
        <v>1402.48</v>
      </c>
    </row>
    <row r="199" spans="1:5" x14ac:dyDescent="0.25">
      <c r="A199" s="1" t="s">
        <v>197</v>
      </c>
      <c r="B199" s="2">
        <v>1031.3699999999999</v>
      </c>
      <c r="C199" s="3">
        <v>1691.45</v>
      </c>
      <c r="D199" s="3">
        <v>1382.04</v>
      </c>
      <c r="E199" s="3">
        <v>1134.51</v>
      </c>
    </row>
    <row r="200" spans="1:5" x14ac:dyDescent="0.25">
      <c r="A200" s="1" t="s">
        <v>198</v>
      </c>
      <c r="B200" s="2">
        <v>444.65</v>
      </c>
      <c r="C200" s="3">
        <v>555.80999999999995</v>
      </c>
      <c r="D200" s="3">
        <v>751.46</v>
      </c>
      <c r="E200" s="3">
        <v>600.28</v>
      </c>
    </row>
    <row r="201" spans="1:5" x14ac:dyDescent="0.25">
      <c r="A201" s="1" t="s">
        <v>199</v>
      </c>
      <c r="B201" s="2">
        <v>485.79</v>
      </c>
      <c r="C201" s="3">
        <v>548.94000000000005</v>
      </c>
      <c r="D201" s="3">
        <v>820.99</v>
      </c>
      <c r="E201" s="3">
        <v>626.66999999999996</v>
      </c>
    </row>
    <row r="202" spans="1:5" x14ac:dyDescent="0.25">
      <c r="A202" s="1" t="s">
        <v>200</v>
      </c>
      <c r="B202" s="2">
        <v>529.89</v>
      </c>
      <c r="C202" s="3">
        <v>683.56</v>
      </c>
      <c r="D202" s="3">
        <v>869.02</v>
      </c>
      <c r="E202" s="3">
        <v>720.65</v>
      </c>
    </row>
    <row r="203" spans="1:5" x14ac:dyDescent="0.25">
      <c r="A203" s="1" t="s">
        <v>201</v>
      </c>
      <c r="B203" s="2">
        <v>588.74</v>
      </c>
      <c r="C203" s="3">
        <v>806.57</v>
      </c>
      <c r="D203" s="3">
        <v>712.38</v>
      </c>
      <c r="E203" s="3">
        <v>735.93</v>
      </c>
    </row>
    <row r="204" spans="1:5" x14ac:dyDescent="0.25">
      <c r="A204" s="1" t="s">
        <v>202</v>
      </c>
      <c r="B204" s="2">
        <v>446.54</v>
      </c>
      <c r="C204" s="3">
        <v>723.39</v>
      </c>
      <c r="D204" s="3">
        <v>745.72</v>
      </c>
      <c r="E204" s="3">
        <v>705.53</v>
      </c>
    </row>
    <row r="205" spans="1:5" x14ac:dyDescent="0.25">
      <c r="A205" s="1" t="s">
        <v>203</v>
      </c>
      <c r="B205" s="2">
        <v>440.15</v>
      </c>
      <c r="C205" s="3">
        <v>497.37</v>
      </c>
      <c r="D205" s="3">
        <v>677.83</v>
      </c>
      <c r="E205" s="3">
        <v>603.01</v>
      </c>
    </row>
    <row r="206" spans="1:5" x14ac:dyDescent="0.25">
      <c r="A206" s="1" t="s">
        <v>204</v>
      </c>
      <c r="B206" s="2">
        <v>709.12</v>
      </c>
      <c r="C206" s="3">
        <v>1084.95</v>
      </c>
      <c r="D206" s="3">
        <v>1092.04</v>
      </c>
      <c r="E206" s="3">
        <v>893.49</v>
      </c>
    </row>
    <row r="207" spans="1:5" x14ac:dyDescent="0.25">
      <c r="A207" s="1" t="s">
        <v>205</v>
      </c>
      <c r="B207" s="2">
        <v>721.11</v>
      </c>
      <c r="C207" s="3">
        <v>1023.98</v>
      </c>
      <c r="D207" s="3">
        <v>822.07</v>
      </c>
      <c r="E207" s="3">
        <v>1045.6099999999999</v>
      </c>
    </row>
    <row r="208" spans="1:5" x14ac:dyDescent="0.25">
      <c r="A208" s="1" t="s">
        <v>206</v>
      </c>
      <c r="B208" s="2">
        <v>1208.4000000000001</v>
      </c>
      <c r="C208" s="3">
        <v>1776.35</v>
      </c>
      <c r="D208" s="3">
        <v>1558.84</v>
      </c>
      <c r="E208" s="3">
        <v>1885.1</v>
      </c>
    </row>
    <row r="209" spans="1:5" x14ac:dyDescent="0.25">
      <c r="A209" s="1" t="s">
        <v>207</v>
      </c>
      <c r="B209" s="2">
        <v>898.1</v>
      </c>
      <c r="C209" s="3">
        <v>1347.15</v>
      </c>
      <c r="D209" s="3">
        <v>1374.09</v>
      </c>
      <c r="E209" s="3">
        <v>1275.3</v>
      </c>
    </row>
    <row r="210" spans="1:5" x14ac:dyDescent="0.25">
      <c r="A210" s="1" t="s">
        <v>208</v>
      </c>
      <c r="B210" s="2">
        <v>448.84</v>
      </c>
      <c r="C210" s="3">
        <v>619.4</v>
      </c>
      <c r="D210" s="3">
        <v>502.7</v>
      </c>
      <c r="E210" s="3">
        <v>605.92999999999995</v>
      </c>
    </row>
    <row r="211" spans="1:5" x14ac:dyDescent="0.25">
      <c r="A211" s="1" t="s">
        <v>209</v>
      </c>
      <c r="B211" s="2">
        <v>568.48</v>
      </c>
      <c r="C211" s="3">
        <v>852.72</v>
      </c>
      <c r="D211" s="3">
        <v>750.39</v>
      </c>
      <c r="E211" s="3">
        <v>903.88</v>
      </c>
    </row>
    <row r="212" spans="1:5" x14ac:dyDescent="0.25">
      <c r="A212" s="1" t="s">
        <v>210</v>
      </c>
      <c r="B212" s="2">
        <v>624.91</v>
      </c>
      <c r="C212" s="3">
        <v>693.65</v>
      </c>
      <c r="D212" s="3">
        <v>806.13</v>
      </c>
      <c r="E212" s="3">
        <v>981.11</v>
      </c>
    </row>
    <row r="213" spans="1:5" x14ac:dyDescent="0.25">
      <c r="A213" s="1" t="s">
        <v>211</v>
      </c>
      <c r="B213" s="2">
        <v>928.29</v>
      </c>
      <c r="C213" s="3">
        <v>1243.9100000000001</v>
      </c>
      <c r="D213" s="3">
        <v>1076.82</v>
      </c>
      <c r="E213" s="3">
        <v>1513.11</v>
      </c>
    </row>
    <row r="214" spans="1:5" x14ac:dyDescent="0.25">
      <c r="A214" s="1" t="s">
        <v>212</v>
      </c>
      <c r="B214" s="2">
        <v>1170.78</v>
      </c>
      <c r="C214" s="3">
        <v>1955.2</v>
      </c>
      <c r="D214" s="3">
        <v>1697.63</v>
      </c>
      <c r="E214" s="3">
        <v>1603.97</v>
      </c>
    </row>
    <row r="215" spans="1:5" x14ac:dyDescent="0.25">
      <c r="A215" s="1" t="s">
        <v>213</v>
      </c>
      <c r="B215" s="2">
        <v>945.31</v>
      </c>
      <c r="C215" s="3">
        <v>1370.7</v>
      </c>
      <c r="D215" s="3">
        <v>1342.34</v>
      </c>
      <c r="E215" s="3">
        <v>1276.17</v>
      </c>
    </row>
    <row r="216" spans="1:5" x14ac:dyDescent="0.25">
      <c r="A216" s="1" t="s">
        <v>214</v>
      </c>
      <c r="B216" s="2">
        <v>417.58</v>
      </c>
      <c r="C216" s="3">
        <v>676.48</v>
      </c>
      <c r="D216" s="3">
        <v>580.44000000000005</v>
      </c>
      <c r="E216" s="3">
        <v>563.73</v>
      </c>
    </row>
    <row r="217" spans="1:5" x14ac:dyDescent="0.25">
      <c r="A217" s="1" t="s">
        <v>215</v>
      </c>
      <c r="B217" s="2">
        <v>594.74</v>
      </c>
      <c r="C217" s="3">
        <v>898.06</v>
      </c>
      <c r="D217" s="3">
        <v>969.43</v>
      </c>
      <c r="E217" s="3">
        <v>915.9</v>
      </c>
    </row>
    <row r="218" spans="1:5" x14ac:dyDescent="0.25">
      <c r="A218" s="1" t="s">
        <v>216</v>
      </c>
      <c r="B218" s="2">
        <v>852.49</v>
      </c>
      <c r="C218" s="3">
        <v>1372.51</v>
      </c>
      <c r="D218" s="3">
        <v>980.36</v>
      </c>
      <c r="E218" s="3">
        <v>1304.31</v>
      </c>
    </row>
    <row r="219" spans="1:5" x14ac:dyDescent="0.25">
      <c r="A219" s="1" t="s">
        <v>217</v>
      </c>
      <c r="B219" s="2">
        <v>260.79000000000002</v>
      </c>
      <c r="C219" s="3">
        <v>323.38</v>
      </c>
      <c r="D219" s="3">
        <v>380.75</v>
      </c>
      <c r="E219" s="3">
        <v>307.73</v>
      </c>
    </row>
    <row r="220" spans="1:5" x14ac:dyDescent="0.25">
      <c r="A220" s="1" t="s">
        <v>218</v>
      </c>
      <c r="B220" s="2">
        <v>677.49</v>
      </c>
      <c r="C220" s="3">
        <v>1104.31</v>
      </c>
      <c r="D220" s="3">
        <v>982.36</v>
      </c>
      <c r="E220" s="3">
        <v>1124.6300000000001</v>
      </c>
    </row>
    <row r="221" spans="1:5" x14ac:dyDescent="0.25">
      <c r="A221" s="1" t="s">
        <v>219</v>
      </c>
      <c r="B221" s="2">
        <v>329.49</v>
      </c>
      <c r="C221" s="3">
        <v>467.88</v>
      </c>
      <c r="D221" s="3">
        <v>474.47</v>
      </c>
      <c r="E221" s="3">
        <v>388.8</v>
      </c>
    </row>
    <row r="222" spans="1:5" x14ac:dyDescent="0.25">
      <c r="A222" s="1" t="s">
        <v>220</v>
      </c>
      <c r="B222" s="2">
        <v>534.75</v>
      </c>
      <c r="C222" s="3">
        <v>689.83</v>
      </c>
      <c r="D222" s="3">
        <v>737.96</v>
      </c>
      <c r="E222" s="3">
        <v>855.6</v>
      </c>
    </row>
    <row r="223" spans="1:5" x14ac:dyDescent="0.25">
      <c r="A223" s="1" t="s">
        <v>221</v>
      </c>
      <c r="B223" s="2">
        <v>826.46</v>
      </c>
      <c r="C223" s="3">
        <v>1264.48</v>
      </c>
      <c r="D223" s="3">
        <v>1371.92</v>
      </c>
      <c r="E223" s="3">
        <v>1239.69</v>
      </c>
    </row>
    <row r="224" spans="1:5" x14ac:dyDescent="0.25">
      <c r="A224" s="1" t="s">
        <v>222</v>
      </c>
      <c r="B224" s="2">
        <v>1076.96</v>
      </c>
      <c r="C224" s="3">
        <v>1680.06</v>
      </c>
      <c r="D224" s="3">
        <v>1378.51</v>
      </c>
      <c r="E224" s="3">
        <v>1798.52</v>
      </c>
    </row>
    <row r="225" spans="1:5" x14ac:dyDescent="0.25">
      <c r="A225" s="1" t="s">
        <v>223</v>
      </c>
      <c r="B225" s="2">
        <v>396.07</v>
      </c>
      <c r="C225" s="3">
        <v>590.14</v>
      </c>
      <c r="D225" s="3">
        <v>530.73</v>
      </c>
      <c r="E225" s="3">
        <v>447.56</v>
      </c>
    </row>
    <row r="226" spans="1:5" x14ac:dyDescent="0.25">
      <c r="A226" s="1" t="s">
        <v>224</v>
      </c>
      <c r="B226" s="2">
        <v>753.81</v>
      </c>
      <c r="C226" s="3">
        <v>1258.8599999999999</v>
      </c>
      <c r="D226" s="3">
        <v>1062.8699999999999</v>
      </c>
      <c r="E226" s="3">
        <v>897.03</v>
      </c>
    </row>
    <row r="227" spans="1:5" x14ac:dyDescent="0.25">
      <c r="A227" s="1" t="s">
        <v>225</v>
      </c>
      <c r="B227" s="2">
        <v>419</v>
      </c>
      <c r="C227" s="3">
        <v>653.64</v>
      </c>
      <c r="D227" s="3">
        <v>578.22</v>
      </c>
      <c r="E227" s="3">
        <v>603.36</v>
      </c>
    </row>
    <row r="228" spans="1:5" x14ac:dyDescent="0.25">
      <c r="A228" s="1" t="s">
        <v>226</v>
      </c>
      <c r="B228" s="2">
        <v>550.32000000000005</v>
      </c>
      <c r="C228" s="3">
        <v>643.87</v>
      </c>
      <c r="D228" s="3">
        <v>919.03</v>
      </c>
      <c r="E228" s="3">
        <v>864</v>
      </c>
    </row>
    <row r="229" spans="1:5" x14ac:dyDescent="0.25">
      <c r="A229" s="1" t="s">
        <v>227</v>
      </c>
      <c r="B229" s="2">
        <v>838.02</v>
      </c>
      <c r="C229" s="3">
        <v>1349.21</v>
      </c>
      <c r="D229" s="3">
        <v>1240.27</v>
      </c>
      <c r="E229" s="3">
        <v>1298.93</v>
      </c>
    </row>
    <row r="230" spans="1:5" x14ac:dyDescent="0.25">
      <c r="A230" s="1" t="s">
        <v>228</v>
      </c>
      <c r="B230" s="2">
        <v>1003.84</v>
      </c>
      <c r="C230" s="3">
        <v>1626.22</v>
      </c>
      <c r="D230" s="3">
        <v>1294.95</v>
      </c>
      <c r="E230" s="3">
        <v>1345.15</v>
      </c>
    </row>
    <row r="231" spans="1:5" x14ac:dyDescent="0.25">
      <c r="A231" s="1" t="s">
        <v>229</v>
      </c>
      <c r="B231" s="2">
        <v>1124.54</v>
      </c>
      <c r="C231" s="3">
        <v>1653.07</v>
      </c>
      <c r="D231" s="3">
        <v>1349.45</v>
      </c>
      <c r="E231" s="3">
        <v>1709.3</v>
      </c>
    </row>
    <row r="232" spans="1:5" x14ac:dyDescent="0.25">
      <c r="A232" s="1" t="s">
        <v>230</v>
      </c>
      <c r="B232" s="2">
        <v>302.93</v>
      </c>
      <c r="C232" s="3">
        <v>442.28</v>
      </c>
      <c r="D232" s="3">
        <v>372.6</v>
      </c>
      <c r="E232" s="3">
        <v>463.48</v>
      </c>
    </row>
    <row r="233" spans="1:5" x14ac:dyDescent="0.25">
      <c r="A233" s="1" t="s">
        <v>231</v>
      </c>
      <c r="B233" s="2">
        <v>404.79</v>
      </c>
      <c r="C233" s="3">
        <v>526.23</v>
      </c>
      <c r="D233" s="3">
        <v>631.47</v>
      </c>
      <c r="E233" s="3">
        <v>497.89</v>
      </c>
    </row>
    <row r="234" spans="1:5" x14ac:dyDescent="0.25">
      <c r="A234" s="1" t="s">
        <v>232</v>
      </c>
      <c r="B234" s="2">
        <v>808.99</v>
      </c>
      <c r="C234" s="3">
        <v>1156.8599999999999</v>
      </c>
      <c r="D234" s="3">
        <v>1140.68</v>
      </c>
      <c r="E234" s="3">
        <v>970.79</v>
      </c>
    </row>
    <row r="235" spans="1:5" x14ac:dyDescent="0.25">
      <c r="A235" s="1" t="s">
        <v>233</v>
      </c>
      <c r="B235" s="2">
        <v>129.54</v>
      </c>
      <c r="C235" s="3">
        <v>156.74</v>
      </c>
      <c r="D235" s="3">
        <v>163.22</v>
      </c>
      <c r="E235" s="3">
        <v>164.52</v>
      </c>
    </row>
    <row r="236" spans="1:5" x14ac:dyDescent="0.25">
      <c r="A236" s="1" t="s">
        <v>234</v>
      </c>
      <c r="B236" s="2">
        <v>1312.31</v>
      </c>
      <c r="C236" s="3">
        <v>2230.9299999999998</v>
      </c>
      <c r="D236" s="3">
        <v>2060.33</v>
      </c>
      <c r="E236" s="3">
        <v>1574.77</v>
      </c>
    </row>
    <row r="237" spans="1:5" x14ac:dyDescent="0.25">
      <c r="A237" s="1" t="s">
        <v>235</v>
      </c>
      <c r="B237" s="2">
        <v>752.99</v>
      </c>
      <c r="C237" s="3">
        <v>1024.07</v>
      </c>
      <c r="D237" s="3">
        <v>881</v>
      </c>
      <c r="E237" s="3">
        <v>1091.8399999999999</v>
      </c>
    </row>
    <row r="238" spans="1:5" x14ac:dyDescent="0.25">
      <c r="A238" s="1" t="s">
        <v>236</v>
      </c>
      <c r="B238" s="2">
        <v>832.31</v>
      </c>
      <c r="C238" s="3">
        <v>1156.9100000000001</v>
      </c>
      <c r="D238" s="3">
        <v>1240.1400000000001</v>
      </c>
      <c r="E238" s="3">
        <v>1148.5899999999999</v>
      </c>
    </row>
    <row r="239" spans="1:5" x14ac:dyDescent="0.25">
      <c r="A239" s="1" t="s">
        <v>237</v>
      </c>
      <c r="B239" s="2">
        <v>636.71</v>
      </c>
      <c r="C239" s="3">
        <v>700.38</v>
      </c>
      <c r="D239" s="3">
        <v>993.27</v>
      </c>
      <c r="E239" s="3">
        <v>840.46</v>
      </c>
    </row>
    <row r="240" spans="1:5" x14ac:dyDescent="0.25">
      <c r="A240" s="1" t="s">
        <v>238</v>
      </c>
      <c r="B240" s="2">
        <v>457.61</v>
      </c>
      <c r="C240" s="3">
        <v>745.9</v>
      </c>
      <c r="D240" s="3">
        <v>581.16</v>
      </c>
      <c r="E240" s="3">
        <v>503.37</v>
      </c>
    </row>
    <row r="241" spans="1:5" x14ac:dyDescent="0.25">
      <c r="A241" s="1" t="s">
        <v>239</v>
      </c>
      <c r="B241" s="2">
        <v>666.98</v>
      </c>
      <c r="C241" s="3">
        <v>1120.53</v>
      </c>
      <c r="D241" s="3">
        <v>740.35</v>
      </c>
      <c r="E241" s="3">
        <v>920.43</v>
      </c>
    </row>
    <row r="242" spans="1:5" x14ac:dyDescent="0.25">
      <c r="A242" s="1" t="s">
        <v>240</v>
      </c>
      <c r="B242" s="2">
        <v>677.89</v>
      </c>
      <c r="C242" s="3">
        <v>1023.61</v>
      </c>
      <c r="D242" s="3">
        <v>942.27</v>
      </c>
      <c r="E242" s="3">
        <v>942.27</v>
      </c>
    </row>
    <row r="243" spans="1:5" x14ac:dyDescent="0.25">
      <c r="A243" s="1" t="s">
        <v>241</v>
      </c>
      <c r="B243" s="2">
        <v>380.18</v>
      </c>
      <c r="C243" s="3">
        <v>555.05999999999995</v>
      </c>
      <c r="D243" s="3">
        <v>631.1</v>
      </c>
      <c r="E243" s="3">
        <v>524.65</v>
      </c>
    </row>
    <row r="244" spans="1:5" x14ac:dyDescent="0.25">
      <c r="A244" s="1" t="s">
        <v>242</v>
      </c>
      <c r="B244" s="2">
        <v>392.03</v>
      </c>
      <c r="C244" s="3">
        <v>650.77</v>
      </c>
      <c r="D244" s="3">
        <v>446.91</v>
      </c>
      <c r="E244" s="3">
        <v>627.25</v>
      </c>
    </row>
    <row r="245" spans="1:5" x14ac:dyDescent="0.25">
      <c r="A245" s="1" t="s">
        <v>243</v>
      </c>
      <c r="B245" s="2">
        <v>468.27</v>
      </c>
      <c r="C245" s="3">
        <v>702.41</v>
      </c>
      <c r="D245" s="3">
        <v>533.83000000000004</v>
      </c>
      <c r="E245" s="3">
        <v>753.91</v>
      </c>
    </row>
    <row r="246" spans="1:5" x14ac:dyDescent="0.25">
      <c r="A246" s="1" t="s">
        <v>244</v>
      </c>
      <c r="B246" s="2">
        <v>445.28</v>
      </c>
      <c r="C246" s="3">
        <v>552.15</v>
      </c>
      <c r="D246" s="3">
        <v>618.94000000000005</v>
      </c>
      <c r="E246" s="3">
        <v>725.81</v>
      </c>
    </row>
    <row r="247" spans="1:5" x14ac:dyDescent="0.25">
      <c r="A247" s="1" t="s">
        <v>245</v>
      </c>
      <c r="B247" s="2">
        <v>391.34</v>
      </c>
      <c r="C247" s="3">
        <v>473.52</v>
      </c>
      <c r="D247" s="3">
        <v>442.21</v>
      </c>
      <c r="E247" s="3">
        <v>657.45</v>
      </c>
    </row>
    <row r="248" spans="1:5" x14ac:dyDescent="0.25">
      <c r="A248" s="1" t="s">
        <v>246</v>
      </c>
      <c r="B248" s="2">
        <v>307.5</v>
      </c>
      <c r="C248" s="3">
        <v>378.23</v>
      </c>
      <c r="D248" s="3">
        <v>418.2</v>
      </c>
      <c r="E248" s="3">
        <v>439.73</v>
      </c>
    </row>
    <row r="249" spans="1:5" x14ac:dyDescent="0.25">
      <c r="A249" s="1" t="s">
        <v>247</v>
      </c>
      <c r="B249" s="2">
        <v>268.44</v>
      </c>
      <c r="C249" s="3">
        <v>357.03</v>
      </c>
      <c r="D249" s="3">
        <v>303.33999999999997</v>
      </c>
      <c r="E249" s="3">
        <v>405.34</v>
      </c>
    </row>
    <row r="250" spans="1:5" x14ac:dyDescent="0.25">
      <c r="A250" s="1" t="s">
        <v>248</v>
      </c>
      <c r="B250" s="2">
        <v>551.02</v>
      </c>
      <c r="C250" s="3">
        <v>843.06</v>
      </c>
      <c r="D250" s="3">
        <v>931.22</v>
      </c>
      <c r="E250" s="3">
        <v>787.96</v>
      </c>
    </row>
    <row r="251" spans="1:5" x14ac:dyDescent="0.25">
      <c r="A251" s="1" t="s">
        <v>249</v>
      </c>
      <c r="B251" s="2">
        <v>588.09</v>
      </c>
      <c r="C251" s="3">
        <v>929.18</v>
      </c>
      <c r="D251" s="3">
        <v>876.25</v>
      </c>
      <c r="E251" s="3">
        <v>829.21</v>
      </c>
    </row>
    <row r="252" spans="1:5" x14ac:dyDescent="0.25">
      <c r="A252" s="1" t="s">
        <v>250</v>
      </c>
      <c r="B252" s="2">
        <v>512.26</v>
      </c>
      <c r="C252" s="3">
        <v>681.31</v>
      </c>
      <c r="D252" s="3">
        <v>665.94</v>
      </c>
      <c r="E252" s="3">
        <v>573.73</v>
      </c>
    </row>
    <row r="253" spans="1:5" x14ac:dyDescent="0.25">
      <c r="A253" s="1" t="s">
        <v>251</v>
      </c>
      <c r="B253" s="2">
        <v>209.06</v>
      </c>
      <c r="C253" s="3">
        <v>248.78</v>
      </c>
      <c r="D253" s="3">
        <v>319.86</v>
      </c>
      <c r="E253" s="3">
        <v>261.33</v>
      </c>
    </row>
    <row r="254" spans="1:5" x14ac:dyDescent="0.25">
      <c r="A254" s="1" t="s">
        <v>252</v>
      </c>
      <c r="B254" s="2">
        <v>478.84</v>
      </c>
      <c r="C254" s="3">
        <v>560.24</v>
      </c>
      <c r="D254" s="3">
        <v>713.47</v>
      </c>
      <c r="E254" s="3">
        <v>617.70000000000005</v>
      </c>
    </row>
    <row r="255" spans="1:5" x14ac:dyDescent="0.25">
      <c r="A255" s="1" t="s">
        <v>253</v>
      </c>
      <c r="B255" s="2">
        <v>793.84</v>
      </c>
      <c r="C255" s="3">
        <v>1325.71</v>
      </c>
      <c r="D255" s="3">
        <v>960.55</v>
      </c>
      <c r="E255" s="3">
        <v>968.48</v>
      </c>
    </row>
    <row r="256" spans="1:5" x14ac:dyDescent="0.25">
      <c r="A256" s="1" t="s">
        <v>254</v>
      </c>
      <c r="B256" s="2">
        <v>419.09</v>
      </c>
      <c r="C256" s="3">
        <v>569.96</v>
      </c>
      <c r="D256" s="3">
        <v>632.83000000000004</v>
      </c>
      <c r="E256" s="3">
        <v>553.20000000000005</v>
      </c>
    </row>
    <row r="257" spans="1:5" x14ac:dyDescent="0.25">
      <c r="A257" s="1" t="s">
        <v>255</v>
      </c>
      <c r="B257" s="2">
        <v>671.01</v>
      </c>
      <c r="C257" s="3">
        <v>744.82</v>
      </c>
      <c r="D257" s="3">
        <v>1033.3599999999999</v>
      </c>
      <c r="E257" s="3">
        <v>959.54</v>
      </c>
    </row>
    <row r="258" spans="1:5" x14ac:dyDescent="0.25">
      <c r="A258" s="1" t="s">
        <v>256</v>
      </c>
      <c r="B258" s="2">
        <v>412.39</v>
      </c>
      <c r="C258" s="3">
        <v>692.82</v>
      </c>
      <c r="D258" s="3">
        <v>573.22</v>
      </c>
      <c r="E258" s="3">
        <v>589.72</v>
      </c>
    </row>
    <row r="259" spans="1:5" x14ac:dyDescent="0.25">
      <c r="A259" s="1" t="s">
        <v>257</v>
      </c>
      <c r="B259" s="2">
        <v>536.03</v>
      </c>
      <c r="C259" s="3">
        <v>589.63</v>
      </c>
      <c r="D259" s="3">
        <v>836.21</v>
      </c>
      <c r="E259" s="3">
        <v>734.36</v>
      </c>
    </row>
    <row r="260" spans="1:5" x14ac:dyDescent="0.25">
      <c r="A260" s="1" t="s">
        <v>258</v>
      </c>
      <c r="B260" s="2">
        <v>580.15</v>
      </c>
      <c r="C260" s="3">
        <v>730.99</v>
      </c>
      <c r="D260" s="3">
        <v>701.98</v>
      </c>
      <c r="E260" s="3">
        <v>986.26</v>
      </c>
    </row>
    <row r="261" spans="1:5" x14ac:dyDescent="0.25">
      <c r="A261" s="1" t="s">
        <v>259</v>
      </c>
      <c r="B261" s="2">
        <v>455.5</v>
      </c>
      <c r="C261" s="3">
        <v>733.36</v>
      </c>
      <c r="D261" s="3">
        <v>742.47</v>
      </c>
      <c r="E261" s="3">
        <v>751.58</v>
      </c>
    </row>
    <row r="262" spans="1:5" x14ac:dyDescent="0.25">
      <c r="A262" s="1" t="s">
        <v>260</v>
      </c>
      <c r="B262" s="2">
        <v>532</v>
      </c>
      <c r="C262" s="3">
        <v>872.48</v>
      </c>
      <c r="D262" s="3">
        <v>861.84</v>
      </c>
      <c r="E262" s="3">
        <v>813.96</v>
      </c>
    </row>
    <row r="263" spans="1:5" x14ac:dyDescent="0.25">
      <c r="A263" s="1" t="s">
        <v>261</v>
      </c>
      <c r="B263" s="2">
        <v>675.2</v>
      </c>
      <c r="C263" s="3">
        <v>965.54</v>
      </c>
      <c r="D263" s="3">
        <v>938.53</v>
      </c>
      <c r="E263" s="3">
        <v>789.98</v>
      </c>
    </row>
    <row r="264" spans="1:5" x14ac:dyDescent="0.25">
      <c r="A264" s="1" t="s">
        <v>262</v>
      </c>
      <c r="B264" s="2">
        <v>706.5</v>
      </c>
      <c r="C264" s="3">
        <v>939.65</v>
      </c>
      <c r="D264" s="3">
        <v>1095.08</v>
      </c>
      <c r="E264" s="3">
        <v>1045.6199999999999</v>
      </c>
    </row>
    <row r="265" spans="1:5" x14ac:dyDescent="0.25">
      <c r="A265" s="1" t="s">
        <v>263</v>
      </c>
      <c r="B265" s="2">
        <v>780.47</v>
      </c>
      <c r="C265" s="3">
        <v>1326.8</v>
      </c>
      <c r="D265" s="3">
        <v>1084.8499999999999</v>
      </c>
      <c r="E265" s="3">
        <v>1264.3599999999999</v>
      </c>
    </row>
    <row r="266" spans="1:5" x14ac:dyDescent="0.25">
      <c r="A266" s="1" t="s">
        <v>264</v>
      </c>
      <c r="B266" s="2">
        <v>624.78</v>
      </c>
      <c r="C266" s="3">
        <v>1012.14</v>
      </c>
      <c r="D266" s="3">
        <v>799.72</v>
      </c>
      <c r="E266" s="3">
        <v>687.26</v>
      </c>
    </row>
    <row r="267" spans="1:5" x14ac:dyDescent="0.25">
      <c r="A267" s="1" t="s">
        <v>265</v>
      </c>
      <c r="B267" s="2">
        <v>949.08</v>
      </c>
      <c r="C267" s="3">
        <v>1053.48</v>
      </c>
      <c r="D267" s="3">
        <v>1195.8399999999999</v>
      </c>
      <c r="E267" s="3">
        <v>1357.18</v>
      </c>
    </row>
    <row r="268" spans="1:5" x14ac:dyDescent="0.25">
      <c r="A268" s="1" t="s">
        <v>266</v>
      </c>
      <c r="B268" s="2">
        <v>838.58</v>
      </c>
      <c r="C268" s="3">
        <v>1123.7</v>
      </c>
      <c r="D268" s="3">
        <v>1190.78</v>
      </c>
      <c r="E268" s="3">
        <v>1257.8699999999999</v>
      </c>
    </row>
    <row r="269" spans="1:5" x14ac:dyDescent="0.25">
      <c r="A269" s="1" t="s">
        <v>267</v>
      </c>
      <c r="B269" s="2">
        <v>744.81</v>
      </c>
      <c r="C269" s="3">
        <v>1124.6600000000001</v>
      </c>
      <c r="D269" s="3">
        <v>1027.8399999999999</v>
      </c>
      <c r="E269" s="3">
        <v>1065.08</v>
      </c>
    </row>
    <row r="270" spans="1:5" x14ac:dyDescent="0.25">
      <c r="A270" s="1" t="s">
        <v>268</v>
      </c>
      <c r="B270" s="2">
        <v>135.38999999999999</v>
      </c>
      <c r="C270" s="3">
        <v>154.34</v>
      </c>
      <c r="D270" s="3">
        <v>203.09</v>
      </c>
      <c r="E270" s="3">
        <v>174.65</v>
      </c>
    </row>
    <row r="271" spans="1:5" x14ac:dyDescent="0.25">
      <c r="A271" s="1" t="s">
        <v>269</v>
      </c>
      <c r="B271" s="2">
        <v>609.15</v>
      </c>
      <c r="C271" s="3">
        <v>688.34</v>
      </c>
      <c r="D271" s="3">
        <v>877.18</v>
      </c>
      <c r="E271" s="3">
        <v>706.61</v>
      </c>
    </row>
    <row r="272" spans="1:5" x14ac:dyDescent="0.25">
      <c r="A272" s="1" t="s">
        <v>270</v>
      </c>
      <c r="B272" s="2">
        <v>672.78</v>
      </c>
      <c r="C272" s="3">
        <v>746.79</v>
      </c>
      <c r="D272" s="3">
        <v>1076.45</v>
      </c>
      <c r="E272" s="3">
        <v>746.79</v>
      </c>
    </row>
    <row r="273" spans="1:5" x14ac:dyDescent="0.25">
      <c r="A273" s="1" t="s">
        <v>271</v>
      </c>
      <c r="B273" s="2">
        <v>655.08000000000004</v>
      </c>
      <c r="C273" s="3">
        <v>949.87</v>
      </c>
      <c r="D273" s="3">
        <v>969.52</v>
      </c>
      <c r="E273" s="3">
        <v>786.1</v>
      </c>
    </row>
    <row r="274" spans="1:5" x14ac:dyDescent="0.25">
      <c r="A274" s="1" t="s">
        <v>272</v>
      </c>
      <c r="B274" s="2">
        <v>456.48</v>
      </c>
      <c r="C274" s="3">
        <v>502.13</v>
      </c>
      <c r="D274" s="3">
        <v>620.80999999999995</v>
      </c>
      <c r="E274" s="3">
        <v>607.12</v>
      </c>
    </row>
    <row r="275" spans="1:5" x14ac:dyDescent="0.25">
      <c r="A275" s="1" t="s">
        <v>273</v>
      </c>
      <c r="B275" s="2">
        <v>343.46</v>
      </c>
      <c r="C275" s="3">
        <v>498.02</v>
      </c>
      <c r="D275" s="3">
        <v>515.19000000000005</v>
      </c>
      <c r="E275" s="3">
        <v>467.11</v>
      </c>
    </row>
    <row r="276" spans="1:5" x14ac:dyDescent="0.25">
      <c r="A276" s="1" t="s">
        <v>274</v>
      </c>
      <c r="B276" s="2">
        <v>453.39</v>
      </c>
      <c r="C276" s="3">
        <v>648.35</v>
      </c>
      <c r="D276" s="3">
        <v>739.03</v>
      </c>
      <c r="E276" s="3">
        <v>616.61</v>
      </c>
    </row>
    <row r="277" spans="1:5" x14ac:dyDescent="0.25">
      <c r="A277" s="1" t="s">
        <v>275</v>
      </c>
      <c r="B277" s="2">
        <v>326.98</v>
      </c>
      <c r="C277" s="3">
        <v>493.74</v>
      </c>
      <c r="D277" s="3">
        <v>447.96</v>
      </c>
      <c r="E277" s="3">
        <v>451.23</v>
      </c>
    </row>
    <row r="278" spans="1:5" x14ac:dyDescent="0.25">
      <c r="A278" s="1" t="s">
        <v>276</v>
      </c>
      <c r="B278" s="2">
        <v>375.43</v>
      </c>
      <c r="C278" s="3">
        <v>450.52</v>
      </c>
      <c r="D278" s="3">
        <v>555.64</v>
      </c>
      <c r="E278" s="3">
        <v>540.62</v>
      </c>
    </row>
    <row r="279" spans="1:5" x14ac:dyDescent="0.25">
      <c r="A279" s="1" t="s">
        <v>277</v>
      </c>
      <c r="B279" s="2">
        <v>462.49</v>
      </c>
      <c r="C279" s="3">
        <v>554.99</v>
      </c>
      <c r="D279" s="3">
        <v>670.61</v>
      </c>
      <c r="E279" s="3">
        <v>684.49</v>
      </c>
    </row>
    <row r="280" spans="1:5" x14ac:dyDescent="0.25">
      <c r="A280" s="1" t="s">
        <v>278</v>
      </c>
      <c r="B280" s="2">
        <v>561.1</v>
      </c>
      <c r="C280" s="3">
        <v>701.38</v>
      </c>
      <c r="D280" s="3">
        <v>791.15</v>
      </c>
      <c r="E280" s="3">
        <v>622.82000000000005</v>
      </c>
    </row>
    <row r="281" spans="1:5" x14ac:dyDescent="0.25">
      <c r="A281" s="1" t="s">
        <v>279</v>
      </c>
      <c r="B281" s="2">
        <v>390.12</v>
      </c>
      <c r="C281" s="3">
        <v>643.70000000000005</v>
      </c>
      <c r="D281" s="3">
        <v>620.29</v>
      </c>
      <c r="E281" s="3">
        <v>581.28</v>
      </c>
    </row>
    <row r="282" spans="1:5" x14ac:dyDescent="0.25">
      <c r="A282" s="1" t="s">
        <v>280</v>
      </c>
      <c r="B282" s="2">
        <v>465.58</v>
      </c>
      <c r="C282" s="3">
        <v>661.12</v>
      </c>
      <c r="D282" s="3">
        <v>721.65</v>
      </c>
      <c r="E282" s="3">
        <v>777.52</v>
      </c>
    </row>
    <row r="283" spans="1:5" x14ac:dyDescent="0.25">
      <c r="A283" s="1" t="s">
        <v>281</v>
      </c>
      <c r="B283" s="2">
        <v>544.69000000000005</v>
      </c>
      <c r="C283" s="3">
        <v>648.17999999999995</v>
      </c>
      <c r="D283" s="3">
        <v>724.44</v>
      </c>
      <c r="E283" s="3">
        <v>795.25</v>
      </c>
    </row>
    <row r="284" spans="1:5" x14ac:dyDescent="0.25">
      <c r="A284" s="1" t="s">
        <v>282</v>
      </c>
      <c r="B284" s="2">
        <v>508.22</v>
      </c>
      <c r="C284" s="3">
        <v>665.77</v>
      </c>
      <c r="D284" s="3">
        <v>706.43</v>
      </c>
      <c r="E284" s="3">
        <v>706.43</v>
      </c>
    </row>
    <row r="285" spans="1:5" x14ac:dyDescent="0.25">
      <c r="A285" s="1" t="s">
        <v>283</v>
      </c>
      <c r="B285" s="2">
        <v>417.97</v>
      </c>
      <c r="C285" s="3">
        <v>514.1</v>
      </c>
      <c r="D285" s="3">
        <v>685.47</v>
      </c>
      <c r="E285" s="3">
        <v>535</v>
      </c>
    </row>
    <row r="286" spans="1:5" x14ac:dyDescent="0.25">
      <c r="A286" s="1" t="s">
        <v>284</v>
      </c>
      <c r="B286" s="2">
        <v>575.84</v>
      </c>
      <c r="C286" s="3">
        <v>679.49</v>
      </c>
      <c r="D286" s="3">
        <v>840.73</v>
      </c>
      <c r="E286" s="3">
        <v>938.62</v>
      </c>
    </row>
    <row r="287" spans="1:5" x14ac:dyDescent="0.25">
      <c r="A287" s="1" t="s">
        <v>285</v>
      </c>
      <c r="B287" s="2">
        <v>676.14</v>
      </c>
      <c r="C287" s="3">
        <v>946.6</v>
      </c>
      <c r="D287" s="3">
        <v>1048.02</v>
      </c>
      <c r="E287" s="3">
        <v>1081.82</v>
      </c>
    </row>
    <row r="288" spans="1:5" x14ac:dyDescent="0.25">
      <c r="A288" s="1" t="s">
        <v>286</v>
      </c>
      <c r="B288" s="2">
        <v>105.13</v>
      </c>
      <c r="C288" s="3">
        <v>176.62</v>
      </c>
      <c r="D288" s="3">
        <v>151.38999999999999</v>
      </c>
      <c r="E288" s="3">
        <v>131.41</v>
      </c>
    </row>
    <row r="289" spans="1:5" x14ac:dyDescent="0.25">
      <c r="A289" s="1" t="s">
        <v>287</v>
      </c>
      <c r="B289" s="2">
        <v>444.31</v>
      </c>
      <c r="C289" s="3">
        <v>737.55</v>
      </c>
      <c r="D289" s="3">
        <v>506.51</v>
      </c>
      <c r="E289" s="3">
        <v>537.62</v>
      </c>
    </row>
    <row r="290" spans="1:5" x14ac:dyDescent="0.25">
      <c r="A290" s="1" t="s">
        <v>288</v>
      </c>
      <c r="B290" s="2">
        <v>533.05999999999995</v>
      </c>
      <c r="C290" s="3">
        <v>858.23</v>
      </c>
      <c r="D290" s="3">
        <v>719.63</v>
      </c>
      <c r="E290" s="3">
        <v>778.27</v>
      </c>
    </row>
    <row r="291" spans="1:5" x14ac:dyDescent="0.25">
      <c r="A291" s="1" t="s">
        <v>289</v>
      </c>
      <c r="B291" s="2">
        <v>599.16</v>
      </c>
      <c r="C291" s="3">
        <v>790.89</v>
      </c>
      <c r="D291" s="3">
        <v>665.07</v>
      </c>
      <c r="E291" s="3">
        <v>742.96</v>
      </c>
    </row>
    <row r="292" spans="1:5" x14ac:dyDescent="0.25">
      <c r="A292" s="1" t="s">
        <v>290</v>
      </c>
      <c r="B292" s="2">
        <v>567.19000000000005</v>
      </c>
      <c r="C292" s="3">
        <v>918.85</v>
      </c>
      <c r="D292" s="3">
        <v>737.35</v>
      </c>
      <c r="E292" s="3">
        <v>697.64</v>
      </c>
    </row>
    <row r="293" spans="1:5" x14ac:dyDescent="0.25">
      <c r="A293" s="1" t="s">
        <v>291</v>
      </c>
      <c r="B293" s="2">
        <v>907.65</v>
      </c>
      <c r="C293" s="3">
        <v>1216.25</v>
      </c>
      <c r="D293" s="3">
        <v>1343.32</v>
      </c>
      <c r="E293" s="3">
        <v>1288.8599999999999</v>
      </c>
    </row>
    <row r="294" spans="1:5" x14ac:dyDescent="0.25">
      <c r="A294" s="1" t="s">
        <v>292</v>
      </c>
      <c r="B294" s="2">
        <v>1051.54</v>
      </c>
      <c r="C294" s="3">
        <v>1219.79</v>
      </c>
      <c r="D294" s="3">
        <v>1587.83</v>
      </c>
      <c r="E294" s="3">
        <v>1524.73</v>
      </c>
    </row>
    <row r="295" spans="1:5" x14ac:dyDescent="0.25">
      <c r="A295" s="1" t="s">
        <v>293</v>
      </c>
      <c r="B295" s="2">
        <v>511.46</v>
      </c>
      <c r="C295" s="3">
        <v>726.27</v>
      </c>
      <c r="D295" s="3">
        <v>808.11</v>
      </c>
      <c r="E295" s="3">
        <v>603.52</v>
      </c>
    </row>
    <row r="296" spans="1:5" x14ac:dyDescent="0.25">
      <c r="A296" s="1" t="s">
        <v>294</v>
      </c>
      <c r="B296" s="2">
        <v>695.42</v>
      </c>
      <c r="C296" s="3">
        <v>1036.18</v>
      </c>
      <c r="D296" s="3">
        <v>799.73</v>
      </c>
      <c r="E296" s="3">
        <v>973.59</v>
      </c>
    </row>
    <row r="297" spans="1:5" x14ac:dyDescent="0.25">
      <c r="A297" s="1" t="s">
        <v>295</v>
      </c>
      <c r="B297" s="2">
        <v>348.01</v>
      </c>
      <c r="C297" s="3">
        <v>549.86</v>
      </c>
      <c r="D297" s="3">
        <v>497.65</v>
      </c>
      <c r="E297" s="3">
        <v>428.05</v>
      </c>
    </row>
    <row r="298" spans="1:5" x14ac:dyDescent="0.25">
      <c r="A298" s="1" t="s">
        <v>296</v>
      </c>
      <c r="B298" s="2">
        <v>1007.03</v>
      </c>
      <c r="C298" s="3">
        <v>1621.32</v>
      </c>
      <c r="D298" s="3">
        <v>1470.26</v>
      </c>
      <c r="E298" s="3">
        <v>1671.67</v>
      </c>
    </row>
    <row r="299" spans="1:5" x14ac:dyDescent="0.25">
      <c r="A299" s="1" t="s">
        <v>297</v>
      </c>
      <c r="B299" s="2">
        <v>991.26</v>
      </c>
      <c r="C299" s="3">
        <v>1546.37</v>
      </c>
      <c r="D299" s="3">
        <v>1496.8</v>
      </c>
      <c r="E299" s="3">
        <v>1595.93</v>
      </c>
    </row>
    <row r="300" spans="1:5" x14ac:dyDescent="0.25">
      <c r="A300" s="1" t="s">
        <v>298</v>
      </c>
      <c r="B300" s="2">
        <v>969.37</v>
      </c>
      <c r="C300" s="3">
        <v>1618.85</v>
      </c>
      <c r="D300" s="3">
        <v>1502.52</v>
      </c>
      <c r="E300" s="3">
        <v>1483.14</v>
      </c>
    </row>
    <row r="301" spans="1:5" x14ac:dyDescent="0.25">
      <c r="A301" s="1" t="s">
        <v>299</v>
      </c>
      <c r="B301" s="2">
        <v>795.3</v>
      </c>
      <c r="C301" s="3">
        <v>1089.56</v>
      </c>
      <c r="D301" s="3">
        <v>1280.43</v>
      </c>
      <c r="E301" s="3">
        <v>1113.42</v>
      </c>
    </row>
    <row r="302" spans="1:5" x14ac:dyDescent="0.25">
      <c r="A302" s="1" t="s">
        <v>300</v>
      </c>
      <c r="B302" s="2">
        <v>794.01</v>
      </c>
      <c r="C302" s="3">
        <v>1151.31</v>
      </c>
      <c r="D302" s="3">
        <v>1262.48</v>
      </c>
      <c r="E302" s="3">
        <v>936.93</v>
      </c>
    </row>
    <row r="303" spans="1:5" x14ac:dyDescent="0.25">
      <c r="A303" s="1" t="s">
        <v>301</v>
      </c>
      <c r="B303" s="2">
        <v>1175.1099999999999</v>
      </c>
      <c r="C303" s="3">
        <v>1844.92</v>
      </c>
      <c r="D303" s="3">
        <v>1504.14</v>
      </c>
      <c r="E303" s="3">
        <v>1727.41</v>
      </c>
    </row>
    <row r="304" spans="1:5" x14ac:dyDescent="0.25">
      <c r="A304" s="1" t="s">
        <v>302</v>
      </c>
      <c r="B304" s="2">
        <v>1087.21</v>
      </c>
      <c r="C304" s="3">
        <v>1348.14</v>
      </c>
      <c r="D304" s="3">
        <v>1598.2</v>
      </c>
      <c r="E304" s="3">
        <v>1619.94</v>
      </c>
    </row>
    <row r="305" spans="1:5" x14ac:dyDescent="0.25">
      <c r="A305" s="1" t="s">
        <v>303</v>
      </c>
      <c r="B305" s="2">
        <v>822.51</v>
      </c>
      <c r="C305" s="3">
        <v>1348.92</v>
      </c>
      <c r="D305" s="3">
        <v>1184.4100000000001</v>
      </c>
      <c r="E305" s="3">
        <v>1069.26</v>
      </c>
    </row>
    <row r="306" spans="1:5" x14ac:dyDescent="0.25">
      <c r="A306" s="1" t="s">
        <v>304</v>
      </c>
      <c r="B306" s="2">
        <v>888.68</v>
      </c>
      <c r="C306" s="3">
        <v>1004.21</v>
      </c>
      <c r="D306" s="3">
        <v>1270.81</v>
      </c>
      <c r="E306" s="3">
        <v>1146.4000000000001</v>
      </c>
    </row>
    <row r="307" spans="1:5" x14ac:dyDescent="0.25">
      <c r="A307" s="1" t="s">
        <v>305</v>
      </c>
      <c r="B307" s="2">
        <v>533.05999999999995</v>
      </c>
      <c r="C307" s="3">
        <v>708.97</v>
      </c>
      <c r="D307" s="3">
        <v>852.9</v>
      </c>
      <c r="E307" s="3">
        <v>751.61</v>
      </c>
    </row>
    <row r="308" spans="1:5" x14ac:dyDescent="0.25">
      <c r="A308" s="1" t="s">
        <v>306</v>
      </c>
      <c r="B308" s="2">
        <v>356.62</v>
      </c>
      <c r="C308" s="3">
        <v>602.69000000000005</v>
      </c>
      <c r="D308" s="3">
        <v>417.25</v>
      </c>
      <c r="E308" s="3">
        <v>431.51</v>
      </c>
    </row>
    <row r="309" spans="1:5" x14ac:dyDescent="0.25">
      <c r="A309" s="1" t="s">
        <v>307</v>
      </c>
      <c r="B309" s="2">
        <v>540.12</v>
      </c>
      <c r="C309" s="3">
        <v>918.2</v>
      </c>
      <c r="D309" s="3">
        <v>885.8</v>
      </c>
      <c r="E309" s="3">
        <v>912.8</v>
      </c>
    </row>
    <row r="310" spans="1:5" x14ac:dyDescent="0.25">
      <c r="A310" s="1" t="s">
        <v>308</v>
      </c>
      <c r="B310" s="2">
        <v>600.78</v>
      </c>
      <c r="C310" s="3">
        <v>781.01</v>
      </c>
      <c r="D310" s="3">
        <v>829.08</v>
      </c>
      <c r="E310" s="3">
        <v>895.16</v>
      </c>
    </row>
    <row r="311" spans="1:5" x14ac:dyDescent="0.25">
      <c r="A311" s="1" t="s">
        <v>309</v>
      </c>
      <c r="B311" s="2">
        <v>635.66</v>
      </c>
      <c r="C311" s="3">
        <v>762.79</v>
      </c>
      <c r="D311" s="3">
        <v>902.64</v>
      </c>
      <c r="E311" s="3">
        <v>870.85</v>
      </c>
    </row>
    <row r="312" spans="1:5" x14ac:dyDescent="0.25">
      <c r="A312" s="1" t="s">
        <v>310</v>
      </c>
      <c r="B312" s="2">
        <v>681.86</v>
      </c>
      <c r="C312" s="3">
        <v>1070.52</v>
      </c>
      <c r="D312" s="3">
        <v>968.24</v>
      </c>
      <c r="E312" s="3">
        <v>831.87</v>
      </c>
    </row>
    <row r="313" spans="1:5" x14ac:dyDescent="0.25">
      <c r="A313" s="1" t="s">
        <v>311</v>
      </c>
      <c r="B313" s="2">
        <v>282.85000000000002</v>
      </c>
      <c r="C313" s="3">
        <v>342.25</v>
      </c>
      <c r="D313" s="3">
        <v>475.19</v>
      </c>
      <c r="E313" s="3">
        <v>469.53</v>
      </c>
    </row>
    <row r="314" spans="1:5" x14ac:dyDescent="0.25">
      <c r="A314" s="1" t="s">
        <v>312</v>
      </c>
      <c r="B314" s="2">
        <v>461.02</v>
      </c>
      <c r="C314" s="3">
        <v>705.36</v>
      </c>
      <c r="D314" s="3">
        <v>631.6</v>
      </c>
      <c r="E314" s="3">
        <v>779.12</v>
      </c>
    </row>
    <row r="315" spans="1:5" x14ac:dyDescent="0.25">
      <c r="A315" s="1" t="s">
        <v>313</v>
      </c>
      <c r="B315" s="2">
        <v>503.61</v>
      </c>
      <c r="C315" s="3">
        <v>574.12</v>
      </c>
      <c r="D315" s="3">
        <v>795.7</v>
      </c>
      <c r="E315" s="3">
        <v>674.84</v>
      </c>
    </row>
    <row r="316" spans="1:5" x14ac:dyDescent="0.25">
      <c r="A316" s="1" t="s">
        <v>314</v>
      </c>
      <c r="B316" s="2">
        <v>801.42</v>
      </c>
      <c r="C316" s="3">
        <v>1250.22</v>
      </c>
      <c r="D316" s="3">
        <v>1290.29</v>
      </c>
      <c r="E316" s="3">
        <v>977.73</v>
      </c>
    </row>
    <row r="317" spans="1:5" x14ac:dyDescent="0.25">
      <c r="A317" s="1" t="s">
        <v>315</v>
      </c>
      <c r="B317" s="2">
        <v>910.41</v>
      </c>
      <c r="C317" s="3">
        <v>1265.47</v>
      </c>
      <c r="D317" s="3">
        <v>1347.41</v>
      </c>
      <c r="E317" s="3">
        <v>1392.93</v>
      </c>
    </row>
    <row r="318" spans="1:5" x14ac:dyDescent="0.25">
      <c r="A318" s="1" t="s">
        <v>316</v>
      </c>
      <c r="B318" s="2">
        <v>271.51</v>
      </c>
      <c r="C318" s="3">
        <v>320.38</v>
      </c>
      <c r="D318" s="3">
        <v>407.27</v>
      </c>
      <c r="E318" s="3">
        <v>401.83</v>
      </c>
    </row>
    <row r="319" spans="1:5" x14ac:dyDescent="0.25">
      <c r="A319" s="1" t="s">
        <v>317</v>
      </c>
      <c r="B319" s="2">
        <v>411.13</v>
      </c>
      <c r="C319" s="3">
        <v>563.25</v>
      </c>
      <c r="D319" s="3">
        <v>620.80999999999995</v>
      </c>
      <c r="E319" s="3">
        <v>509.8</v>
      </c>
    </row>
    <row r="320" spans="1:5" x14ac:dyDescent="0.25">
      <c r="A320" s="1" t="s">
        <v>318</v>
      </c>
      <c r="B320" s="2">
        <v>544.38</v>
      </c>
      <c r="C320" s="3">
        <v>898.23</v>
      </c>
      <c r="D320" s="3">
        <v>871.01</v>
      </c>
      <c r="E320" s="3">
        <v>838.35</v>
      </c>
    </row>
    <row r="321" spans="1:5" x14ac:dyDescent="0.25">
      <c r="A321" s="1" t="s">
        <v>319</v>
      </c>
      <c r="B321" s="2">
        <v>214.45</v>
      </c>
      <c r="C321" s="3">
        <v>347.41</v>
      </c>
      <c r="D321" s="3">
        <v>306.66000000000003</v>
      </c>
      <c r="E321" s="3">
        <v>313.10000000000002</v>
      </c>
    </row>
    <row r="322" spans="1:5" x14ac:dyDescent="0.25">
      <c r="A322" s="1" t="s">
        <v>320</v>
      </c>
      <c r="B322" s="2">
        <v>353.83</v>
      </c>
      <c r="C322" s="3">
        <v>537.82000000000005</v>
      </c>
      <c r="D322" s="3">
        <v>548.44000000000005</v>
      </c>
      <c r="E322" s="3">
        <v>389.21</v>
      </c>
    </row>
    <row r="323" spans="1:5" x14ac:dyDescent="0.25">
      <c r="A323" s="1" t="s">
        <v>321</v>
      </c>
      <c r="B323" s="2">
        <v>621.72</v>
      </c>
      <c r="C323" s="3">
        <v>1013.4</v>
      </c>
      <c r="D323" s="3">
        <v>845.54</v>
      </c>
      <c r="E323" s="3">
        <v>777.15</v>
      </c>
    </row>
    <row r="324" spans="1:5" x14ac:dyDescent="0.25">
      <c r="A324" s="1" t="s">
        <v>322</v>
      </c>
      <c r="B324" s="2">
        <v>242.49</v>
      </c>
      <c r="C324" s="3">
        <v>383.13</v>
      </c>
      <c r="D324" s="3">
        <v>380.71</v>
      </c>
      <c r="E324" s="3">
        <v>274.01</v>
      </c>
    </row>
    <row r="325" spans="1:5" x14ac:dyDescent="0.25">
      <c r="A325" s="1" t="s">
        <v>323</v>
      </c>
      <c r="B325" s="2">
        <v>355.39</v>
      </c>
      <c r="C325" s="3">
        <v>536.64</v>
      </c>
      <c r="D325" s="3">
        <v>497.55</v>
      </c>
      <c r="E325" s="3">
        <v>593.5</v>
      </c>
    </row>
    <row r="326" spans="1:5" x14ac:dyDescent="0.25">
      <c r="A326" s="1" t="s">
        <v>324</v>
      </c>
      <c r="B326" s="2">
        <v>613.9</v>
      </c>
      <c r="C326" s="3">
        <v>712.12</v>
      </c>
      <c r="D326" s="3">
        <v>896.29</v>
      </c>
      <c r="E326" s="3">
        <v>1019.07</v>
      </c>
    </row>
    <row r="327" spans="1:5" x14ac:dyDescent="0.25">
      <c r="A327" s="1" t="s">
        <v>325</v>
      </c>
      <c r="B327" s="2">
        <v>257.41000000000003</v>
      </c>
      <c r="C327" s="3">
        <v>306.32</v>
      </c>
      <c r="D327" s="3">
        <v>424.73</v>
      </c>
      <c r="E327" s="3">
        <v>342.36</v>
      </c>
    </row>
    <row r="328" spans="1:5" x14ac:dyDescent="0.25">
      <c r="A328" s="1" t="s">
        <v>326</v>
      </c>
      <c r="B328" s="2">
        <v>358.55</v>
      </c>
      <c r="C328" s="3">
        <v>530.65</v>
      </c>
      <c r="D328" s="3">
        <v>509.14</v>
      </c>
      <c r="E328" s="3">
        <v>462.53</v>
      </c>
    </row>
    <row r="329" spans="1:5" x14ac:dyDescent="0.25">
      <c r="A329" s="1" t="s">
        <v>327</v>
      </c>
      <c r="B329" s="2">
        <v>621.61</v>
      </c>
      <c r="C329" s="3">
        <v>919.98</v>
      </c>
      <c r="D329" s="3">
        <v>808.09</v>
      </c>
      <c r="E329" s="3">
        <v>1031.8699999999999</v>
      </c>
    </row>
    <row r="330" spans="1:5" x14ac:dyDescent="0.25">
      <c r="A330" s="1" t="s">
        <v>328</v>
      </c>
      <c r="B330" s="2">
        <v>268.52999999999997</v>
      </c>
      <c r="C330" s="3">
        <v>418.91</v>
      </c>
      <c r="D330" s="3">
        <v>451.13</v>
      </c>
      <c r="E330" s="3">
        <v>349.09</v>
      </c>
    </row>
    <row r="331" spans="1:5" x14ac:dyDescent="0.25">
      <c r="A331" s="1" t="s">
        <v>329</v>
      </c>
      <c r="B331" s="2">
        <v>402.06</v>
      </c>
      <c r="C331" s="3">
        <v>623.19000000000005</v>
      </c>
      <c r="D331" s="3">
        <v>482.47</v>
      </c>
      <c r="E331" s="3">
        <v>659.38</v>
      </c>
    </row>
    <row r="332" spans="1:5" x14ac:dyDescent="0.25">
      <c r="A332" s="1" t="s">
        <v>330</v>
      </c>
      <c r="B332" s="2">
        <v>699.28</v>
      </c>
      <c r="C332" s="3">
        <v>902.07</v>
      </c>
      <c r="D332" s="3">
        <v>978.99</v>
      </c>
      <c r="E332" s="3">
        <v>1083.8800000000001</v>
      </c>
    </row>
    <row r="333" spans="1:5" x14ac:dyDescent="0.25">
      <c r="A333" s="1" t="s">
        <v>331</v>
      </c>
      <c r="B333" s="2">
        <v>254.83</v>
      </c>
      <c r="C333" s="3">
        <v>425.57</v>
      </c>
      <c r="D333" s="3">
        <v>369.5</v>
      </c>
      <c r="E333" s="3">
        <v>405.18</v>
      </c>
    </row>
    <row r="334" spans="1:5" x14ac:dyDescent="0.25">
      <c r="A334" s="1" t="s">
        <v>332</v>
      </c>
      <c r="B334" s="2">
        <v>414.75</v>
      </c>
      <c r="C334" s="3">
        <v>601.39</v>
      </c>
      <c r="D334" s="3">
        <v>626.27</v>
      </c>
      <c r="E334" s="3">
        <v>659.45</v>
      </c>
    </row>
    <row r="335" spans="1:5" x14ac:dyDescent="0.25">
      <c r="A335" s="1" t="s">
        <v>333</v>
      </c>
      <c r="B335" s="2">
        <v>762.62</v>
      </c>
      <c r="C335" s="3">
        <v>1014.28</v>
      </c>
      <c r="D335" s="3">
        <v>976.15</v>
      </c>
      <c r="E335" s="3">
        <v>1029.54</v>
      </c>
    </row>
    <row r="336" spans="1:5" x14ac:dyDescent="0.25">
      <c r="A336" s="1" t="s">
        <v>334</v>
      </c>
      <c r="B336" s="2">
        <v>871.37</v>
      </c>
      <c r="C336" s="3">
        <v>1246.06</v>
      </c>
      <c r="D336" s="3">
        <v>1420.33</v>
      </c>
      <c r="E336" s="3">
        <v>1176.3499999999999</v>
      </c>
    </row>
    <row r="337" spans="1:5" x14ac:dyDescent="0.25">
      <c r="A337" s="1" t="s">
        <v>335</v>
      </c>
      <c r="B337" s="2">
        <v>257.02999999999997</v>
      </c>
      <c r="C337" s="3">
        <v>408.68</v>
      </c>
      <c r="D337" s="3">
        <v>421.53</v>
      </c>
      <c r="E337" s="3">
        <v>364.98</v>
      </c>
    </row>
    <row r="338" spans="1:5" x14ac:dyDescent="0.25">
      <c r="A338" s="1" t="s">
        <v>336</v>
      </c>
      <c r="B338" s="2">
        <v>474.68</v>
      </c>
      <c r="C338" s="3">
        <v>797.46</v>
      </c>
      <c r="D338" s="3">
        <v>783.22</v>
      </c>
      <c r="E338" s="3">
        <v>526.89</v>
      </c>
    </row>
    <row r="339" spans="1:5" x14ac:dyDescent="0.25">
      <c r="A339" s="1" t="s">
        <v>337</v>
      </c>
      <c r="B339" s="2">
        <v>726.95</v>
      </c>
      <c r="C339" s="3">
        <v>857.8</v>
      </c>
      <c r="D339" s="3">
        <v>1126.77</v>
      </c>
      <c r="E339" s="3">
        <v>923.23</v>
      </c>
    </row>
    <row r="340" spans="1:5" x14ac:dyDescent="0.25">
      <c r="A340" s="1" t="s">
        <v>338</v>
      </c>
      <c r="B340" s="2">
        <v>976.89</v>
      </c>
      <c r="C340" s="3">
        <v>1484.87</v>
      </c>
      <c r="D340" s="3">
        <v>1406.72</v>
      </c>
      <c r="E340" s="3">
        <v>1387.18</v>
      </c>
    </row>
    <row r="341" spans="1:5" x14ac:dyDescent="0.25">
      <c r="A341" s="1" t="s">
        <v>339</v>
      </c>
      <c r="B341" s="2">
        <v>1169.3399999999999</v>
      </c>
      <c r="C341" s="3">
        <v>1964.49</v>
      </c>
      <c r="D341" s="3">
        <v>1449.98</v>
      </c>
      <c r="E341" s="3">
        <v>1438.29</v>
      </c>
    </row>
    <row r="342" spans="1:5" x14ac:dyDescent="0.25">
      <c r="A342" s="1" t="s">
        <v>340</v>
      </c>
      <c r="B342" s="2">
        <v>577.05999999999995</v>
      </c>
      <c r="C342" s="3">
        <v>773.26</v>
      </c>
      <c r="D342" s="3">
        <v>773.26</v>
      </c>
      <c r="E342" s="3">
        <v>952.15</v>
      </c>
    </row>
    <row r="343" spans="1:5" x14ac:dyDescent="0.25">
      <c r="A343" s="1" t="s">
        <v>341</v>
      </c>
      <c r="B343" s="2">
        <v>299.5</v>
      </c>
      <c r="C343" s="3">
        <v>362.4</v>
      </c>
      <c r="D343" s="3">
        <v>464.23</v>
      </c>
      <c r="E343" s="3">
        <v>446.26</v>
      </c>
    </row>
    <row r="344" spans="1:5" x14ac:dyDescent="0.25">
      <c r="A344" s="1" t="s">
        <v>342</v>
      </c>
      <c r="B344" s="2">
        <v>330.71</v>
      </c>
      <c r="C344" s="3">
        <v>386.93</v>
      </c>
      <c r="D344" s="3">
        <v>519.21</v>
      </c>
      <c r="E344" s="3">
        <v>466.3</v>
      </c>
    </row>
    <row r="345" spans="1:5" x14ac:dyDescent="0.25">
      <c r="A345" s="1" t="s">
        <v>343</v>
      </c>
      <c r="B345" s="2">
        <v>623.54999999999995</v>
      </c>
      <c r="C345" s="3">
        <v>685.91</v>
      </c>
      <c r="D345" s="3">
        <v>729.55</v>
      </c>
      <c r="E345" s="3">
        <v>748.26</v>
      </c>
    </row>
    <row r="346" spans="1:5" x14ac:dyDescent="0.25">
      <c r="A346" s="1" t="s">
        <v>344</v>
      </c>
      <c r="B346" s="2">
        <v>302.82</v>
      </c>
      <c r="C346" s="3">
        <v>381.55</v>
      </c>
      <c r="D346" s="3">
        <v>478.46</v>
      </c>
      <c r="E346" s="3">
        <v>384.58</v>
      </c>
    </row>
    <row r="347" spans="1:5" x14ac:dyDescent="0.25">
      <c r="A347" s="1" t="s">
        <v>345</v>
      </c>
      <c r="B347" s="2">
        <v>428.9</v>
      </c>
      <c r="C347" s="3">
        <v>531.84</v>
      </c>
      <c r="D347" s="3">
        <v>591.88</v>
      </c>
      <c r="E347" s="3">
        <v>686.24</v>
      </c>
    </row>
    <row r="348" spans="1:5" x14ac:dyDescent="0.25">
      <c r="A348" s="1" t="s">
        <v>346</v>
      </c>
      <c r="B348" s="2">
        <v>666.88</v>
      </c>
      <c r="C348" s="3">
        <v>866.94</v>
      </c>
      <c r="D348" s="3">
        <v>980.31</v>
      </c>
      <c r="E348" s="3">
        <v>846.94</v>
      </c>
    </row>
    <row r="349" spans="1:5" x14ac:dyDescent="0.25">
      <c r="A349" s="1" t="s">
        <v>347</v>
      </c>
      <c r="B349" s="2">
        <v>755.37</v>
      </c>
      <c r="C349" s="3">
        <v>1284.1300000000001</v>
      </c>
      <c r="D349" s="3">
        <v>997.09</v>
      </c>
      <c r="E349" s="3">
        <v>1065.07</v>
      </c>
    </row>
    <row r="350" spans="1:5" x14ac:dyDescent="0.25">
      <c r="A350" s="1" t="s">
        <v>348</v>
      </c>
      <c r="B350" s="2">
        <v>160.38999999999999</v>
      </c>
      <c r="C350" s="3">
        <v>229.36</v>
      </c>
      <c r="D350" s="3">
        <v>269.45999999999998</v>
      </c>
      <c r="E350" s="3">
        <v>226.15</v>
      </c>
    </row>
    <row r="351" spans="1:5" x14ac:dyDescent="0.25">
      <c r="A351" s="1" t="s">
        <v>349</v>
      </c>
      <c r="B351" s="2">
        <v>953.26</v>
      </c>
      <c r="C351" s="3">
        <v>1191.58</v>
      </c>
      <c r="D351" s="3">
        <v>1077.18</v>
      </c>
      <c r="E351" s="3">
        <v>1344.1</v>
      </c>
    </row>
    <row r="352" spans="1:5" x14ac:dyDescent="0.25">
      <c r="A352" s="1" t="s">
        <v>350</v>
      </c>
      <c r="B352" s="2">
        <v>624.63</v>
      </c>
      <c r="C352" s="3">
        <v>1061.8699999999999</v>
      </c>
      <c r="D352" s="3">
        <v>905.71</v>
      </c>
      <c r="E352" s="3">
        <v>805.77</v>
      </c>
    </row>
    <row r="353" spans="1:5" x14ac:dyDescent="0.25">
      <c r="A353" s="1" t="s">
        <v>351</v>
      </c>
      <c r="B353" s="2">
        <v>843.12</v>
      </c>
      <c r="C353" s="3">
        <v>935.86</v>
      </c>
      <c r="D353" s="3">
        <v>1096.06</v>
      </c>
      <c r="E353" s="3">
        <v>1348.99</v>
      </c>
    </row>
    <row r="354" spans="1:5" x14ac:dyDescent="0.25">
      <c r="A354" s="1" t="s">
        <v>352</v>
      </c>
      <c r="B354" s="2">
        <v>813.13</v>
      </c>
      <c r="C354" s="3">
        <v>1179.04</v>
      </c>
      <c r="D354" s="3">
        <v>1301.01</v>
      </c>
      <c r="E354" s="3">
        <v>1309.1400000000001</v>
      </c>
    </row>
    <row r="355" spans="1:5" x14ac:dyDescent="0.25">
      <c r="A355" s="1" t="s">
        <v>353</v>
      </c>
      <c r="B355" s="2">
        <v>572.16999999999996</v>
      </c>
      <c r="C355" s="3">
        <v>812.48</v>
      </c>
      <c r="D355" s="3">
        <v>738.1</v>
      </c>
      <c r="E355" s="3">
        <v>835.37</v>
      </c>
    </row>
    <row r="356" spans="1:5" x14ac:dyDescent="0.25">
      <c r="A356" s="1" t="s">
        <v>354</v>
      </c>
      <c r="B356" s="2">
        <v>531.12</v>
      </c>
      <c r="C356" s="3">
        <v>865.73</v>
      </c>
      <c r="D356" s="3">
        <v>679.83</v>
      </c>
      <c r="E356" s="3">
        <v>865.73</v>
      </c>
    </row>
    <row r="357" spans="1:5" x14ac:dyDescent="0.25">
      <c r="A357" s="1" t="s">
        <v>355</v>
      </c>
      <c r="B357" s="2">
        <v>606.04999999999995</v>
      </c>
      <c r="C357" s="3">
        <v>866.65</v>
      </c>
      <c r="D357" s="3">
        <v>721.2</v>
      </c>
      <c r="E357" s="3">
        <v>981.8</v>
      </c>
    </row>
    <row r="358" spans="1:5" x14ac:dyDescent="0.25">
      <c r="A358" s="1" t="s">
        <v>356</v>
      </c>
      <c r="B358" s="2">
        <v>640.74</v>
      </c>
      <c r="C358" s="3">
        <v>743.26</v>
      </c>
      <c r="D358" s="3">
        <v>1050.81</v>
      </c>
      <c r="E358" s="3">
        <v>1018.78</v>
      </c>
    </row>
    <row r="359" spans="1:5" x14ac:dyDescent="0.25">
      <c r="A359" s="1" t="s">
        <v>357</v>
      </c>
      <c r="B359" s="2">
        <v>627.78</v>
      </c>
      <c r="C359" s="3">
        <v>860.06</v>
      </c>
      <c r="D359" s="3">
        <v>709.39</v>
      </c>
      <c r="E359" s="3">
        <v>885.17</v>
      </c>
    </row>
    <row r="360" spans="1:5" x14ac:dyDescent="0.25">
      <c r="A360" s="1" t="s">
        <v>358</v>
      </c>
      <c r="B360" s="2">
        <v>490.56</v>
      </c>
      <c r="C360" s="3">
        <v>662.26</v>
      </c>
      <c r="D360" s="3">
        <v>824.14</v>
      </c>
      <c r="E360" s="3">
        <v>632.82000000000005</v>
      </c>
    </row>
    <row r="361" spans="1:5" x14ac:dyDescent="0.25">
      <c r="A361" s="1" t="s">
        <v>359</v>
      </c>
      <c r="B361" s="2">
        <v>495.99</v>
      </c>
      <c r="C361" s="3">
        <v>843.18</v>
      </c>
      <c r="D361" s="3">
        <v>654.71</v>
      </c>
      <c r="E361" s="3">
        <v>704.31</v>
      </c>
    </row>
    <row r="362" spans="1:5" x14ac:dyDescent="0.25">
      <c r="A362" s="1" t="s">
        <v>360</v>
      </c>
      <c r="B362" s="2">
        <v>762.53</v>
      </c>
      <c r="C362" s="3">
        <v>1120.92</v>
      </c>
      <c r="D362" s="3">
        <v>1265.8</v>
      </c>
      <c r="E362" s="3">
        <v>991.29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015F-F3E8-419B-967E-41314A9FF023}">
  <dimension ref="A1:H37"/>
  <sheetViews>
    <sheetView topLeftCell="A12" workbookViewId="0">
      <selection activeCell="B33" sqref="B33"/>
    </sheetView>
  </sheetViews>
  <sheetFormatPr defaultRowHeight="15" x14ac:dyDescent="0.25"/>
  <cols>
    <col min="1" max="2" width="14.7109375" customWidth="1"/>
  </cols>
  <sheetData>
    <row r="1" spans="1:8" ht="21" x14ac:dyDescent="0.35">
      <c r="A1" s="25" t="s">
        <v>433</v>
      </c>
      <c r="B1" s="26" t="s">
        <v>434</v>
      </c>
      <c r="G1" t="s">
        <v>435</v>
      </c>
    </row>
    <row r="2" spans="1:8" x14ac:dyDescent="0.25">
      <c r="B2" s="4" t="s">
        <v>418</v>
      </c>
      <c r="C2">
        <f>MATCH(B2,$A$3:$A$21,0)</f>
        <v>7</v>
      </c>
      <c r="G2">
        <v>1</v>
      </c>
      <c r="H2" t="s">
        <v>436</v>
      </c>
    </row>
    <row r="3" spans="1:8" x14ac:dyDescent="0.25">
      <c r="A3" t="s">
        <v>412</v>
      </c>
      <c r="G3">
        <v>0</v>
      </c>
      <c r="H3" t="s">
        <v>437</v>
      </c>
    </row>
    <row r="4" spans="1:8" x14ac:dyDescent="0.25">
      <c r="A4" t="s">
        <v>413</v>
      </c>
      <c r="G4">
        <v>-1</v>
      </c>
      <c r="H4" t="s">
        <v>438</v>
      </c>
    </row>
    <row r="5" spans="1:8" x14ac:dyDescent="0.25">
      <c r="A5" t="s">
        <v>414</v>
      </c>
    </row>
    <row r="6" spans="1:8" x14ac:dyDescent="0.25">
      <c r="A6" t="s">
        <v>415</v>
      </c>
    </row>
    <row r="7" spans="1:8" x14ac:dyDescent="0.25">
      <c r="A7" t="s">
        <v>416</v>
      </c>
    </row>
    <row r="8" spans="1:8" x14ac:dyDescent="0.25">
      <c r="A8" t="s">
        <v>417</v>
      </c>
    </row>
    <row r="9" spans="1:8" x14ac:dyDescent="0.25">
      <c r="A9" t="s">
        <v>418</v>
      </c>
    </row>
    <row r="10" spans="1:8" x14ac:dyDescent="0.25">
      <c r="A10" t="s">
        <v>419</v>
      </c>
    </row>
    <row r="11" spans="1:8" x14ac:dyDescent="0.25">
      <c r="A11" t="s">
        <v>420</v>
      </c>
    </row>
    <row r="12" spans="1:8" x14ac:dyDescent="0.25">
      <c r="A12" t="s">
        <v>421</v>
      </c>
    </row>
    <row r="13" spans="1:8" x14ac:dyDescent="0.25">
      <c r="A13" t="s">
        <v>422</v>
      </c>
    </row>
    <row r="14" spans="1:8" x14ac:dyDescent="0.25">
      <c r="A14" t="s">
        <v>423</v>
      </c>
    </row>
    <row r="15" spans="1:8" x14ac:dyDescent="0.25">
      <c r="A15" t="s">
        <v>424</v>
      </c>
    </row>
    <row r="16" spans="1:8" x14ac:dyDescent="0.25">
      <c r="A16" t="s">
        <v>425</v>
      </c>
    </row>
    <row r="17" spans="1:3" x14ac:dyDescent="0.25">
      <c r="A17" t="s">
        <v>426</v>
      </c>
    </row>
    <row r="18" spans="1:3" x14ac:dyDescent="0.25">
      <c r="A18" t="s">
        <v>427</v>
      </c>
    </row>
    <row r="19" spans="1:3" x14ac:dyDescent="0.25">
      <c r="A19" t="s">
        <v>428</v>
      </c>
    </row>
    <row r="20" spans="1:3" x14ac:dyDescent="0.25">
      <c r="A20" t="s">
        <v>429</v>
      </c>
    </row>
    <row r="21" spans="1:3" x14ac:dyDescent="0.25">
      <c r="A21" t="s">
        <v>430</v>
      </c>
    </row>
    <row r="25" spans="1:3" ht="21" x14ac:dyDescent="0.35">
      <c r="A25" s="25" t="s">
        <v>439</v>
      </c>
      <c r="B25" t="s">
        <v>440</v>
      </c>
    </row>
    <row r="26" spans="1:3" x14ac:dyDescent="0.25">
      <c r="A26" s="27">
        <f ca="1">SUM(OFFSET($B$34:$B$34,C27,C28,C29,C30))</f>
        <v>60</v>
      </c>
      <c r="B26" s="26" t="s">
        <v>445</v>
      </c>
    </row>
    <row r="27" spans="1:3" x14ac:dyDescent="0.25">
      <c r="B27" s="13" t="s">
        <v>441</v>
      </c>
      <c r="C27">
        <v>1</v>
      </c>
    </row>
    <row r="28" spans="1:3" x14ac:dyDescent="0.25">
      <c r="B28" s="13" t="s">
        <v>442</v>
      </c>
      <c r="C28">
        <v>1</v>
      </c>
    </row>
    <row r="29" spans="1:3" x14ac:dyDescent="0.25">
      <c r="B29" s="13" t="s">
        <v>443</v>
      </c>
      <c r="C29">
        <v>2</v>
      </c>
    </row>
    <row r="30" spans="1:3" x14ac:dyDescent="0.25">
      <c r="B30" s="13" t="s">
        <v>444</v>
      </c>
      <c r="C30">
        <v>3</v>
      </c>
    </row>
    <row r="34" spans="2:5" x14ac:dyDescent="0.25">
      <c r="B34">
        <v>1</v>
      </c>
      <c r="C34">
        <v>1</v>
      </c>
      <c r="D34">
        <v>1</v>
      </c>
      <c r="E34">
        <v>10</v>
      </c>
    </row>
    <row r="35" spans="2:5" x14ac:dyDescent="0.25">
      <c r="B35">
        <v>2</v>
      </c>
      <c r="C35" s="27">
        <v>2</v>
      </c>
      <c r="D35" s="27">
        <v>2</v>
      </c>
      <c r="E35" s="27">
        <v>20</v>
      </c>
    </row>
    <row r="36" spans="2:5" x14ac:dyDescent="0.25">
      <c r="B36">
        <v>3</v>
      </c>
      <c r="C36" s="27">
        <v>3</v>
      </c>
      <c r="D36" s="27">
        <v>3</v>
      </c>
      <c r="E36" s="27">
        <v>30</v>
      </c>
    </row>
    <row r="37" spans="2:5" x14ac:dyDescent="0.25">
      <c r="B37">
        <v>4</v>
      </c>
      <c r="C37">
        <v>4</v>
      </c>
      <c r="D37">
        <v>4</v>
      </c>
      <c r="E37">
        <v>40</v>
      </c>
    </row>
  </sheetData>
  <dataValidations count="1">
    <dataValidation type="list" allowBlank="1" showInputMessage="1" showErrorMessage="1" sqref="B2" xr:uid="{8700C4FB-02F8-4B3D-AEE6-18D01938B498}">
      <formula1>$A$3:$A$21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4A6B-64A8-4C39-8DAD-267D2B490CC7}">
  <dimension ref="A3:E23"/>
  <sheetViews>
    <sheetView tabSelected="1" workbookViewId="0">
      <selection activeCell="B6" sqref="B6"/>
    </sheetView>
  </sheetViews>
  <sheetFormatPr defaultRowHeight="15" x14ac:dyDescent="0.25"/>
  <cols>
    <col min="1" max="1" width="18.28515625" bestFit="1" customWidth="1"/>
    <col min="2" max="5" width="12.7109375" customWidth="1"/>
  </cols>
  <sheetData>
    <row r="3" spans="1:5" x14ac:dyDescent="0.25">
      <c r="A3" t="s">
        <v>366</v>
      </c>
      <c r="B3" s="4" t="s">
        <v>0</v>
      </c>
    </row>
    <row r="5" spans="1:5" x14ac:dyDescent="0.25">
      <c r="B5" s="6" t="s">
        <v>362</v>
      </c>
      <c r="C5" s="6" t="s">
        <v>363</v>
      </c>
      <c r="D5" s="6" t="s">
        <v>364</v>
      </c>
      <c r="E5" s="6" t="s">
        <v>365</v>
      </c>
    </row>
    <row r="6" spans="1:5" x14ac:dyDescent="0.25">
      <c r="A6" t="str">
        <f>B3</f>
        <v>27000</v>
      </c>
      <c r="B6">
        <f>VLOOKUP(A6,'Fee Schedules'!$A$2:$E$362,2,FALSE)</f>
        <v>395.79</v>
      </c>
    </row>
    <row r="9" spans="1:5" ht="21" x14ac:dyDescent="0.35">
      <c r="A9" s="7" t="s">
        <v>367</v>
      </c>
    </row>
    <row r="10" spans="1:5" x14ac:dyDescent="0.25">
      <c r="B10" s="6" t="s">
        <v>362</v>
      </c>
      <c r="C10" s="6" t="s">
        <v>363</v>
      </c>
      <c r="D10" s="6" t="s">
        <v>364</v>
      </c>
      <c r="E10" s="6" t="s">
        <v>365</v>
      </c>
    </row>
    <row r="15" spans="1:5" ht="21" x14ac:dyDescent="0.35">
      <c r="A15" s="7" t="s">
        <v>368</v>
      </c>
    </row>
    <row r="16" spans="1:5" x14ac:dyDescent="0.25">
      <c r="B16" s="6" t="s">
        <v>362</v>
      </c>
      <c r="C16" s="6" t="s">
        <v>363</v>
      </c>
      <c r="D16" s="6" t="s">
        <v>364</v>
      </c>
      <c r="E16" s="6" t="s">
        <v>365</v>
      </c>
    </row>
    <row r="17" spans="1:5" x14ac:dyDescent="0.25">
      <c r="A17">
        <v>27447</v>
      </c>
      <c r="B17" s="8"/>
    </row>
    <row r="21" spans="1:5" ht="21" x14ac:dyDescent="0.35">
      <c r="A21" s="7" t="s">
        <v>369</v>
      </c>
    </row>
    <row r="22" spans="1:5" x14ac:dyDescent="0.25">
      <c r="B22" s="6" t="s">
        <v>362</v>
      </c>
      <c r="C22" s="6" t="s">
        <v>363</v>
      </c>
      <c r="D22" s="6" t="s">
        <v>364</v>
      </c>
      <c r="E22" s="6" t="s">
        <v>365</v>
      </c>
    </row>
    <row r="23" spans="1:5" x14ac:dyDescent="0.25">
      <c r="A23" t="str">
        <f>B3</f>
        <v>27000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nter CPT Code Here" prompt="Enter the CPT code to analyze" xr:uid="{F84ED508-7B45-45A0-81FF-6F18894AD01F}">
          <x14:formula1>
            <xm:f>'Fee Schedules'!$A$2:$A$362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FAA8-C897-4F08-A8F2-74D3D33D1B8D}">
  <dimension ref="A1:G36"/>
  <sheetViews>
    <sheetView workbookViewId="0">
      <selection activeCell="B29" sqref="B29:F29"/>
    </sheetView>
  </sheetViews>
  <sheetFormatPr defaultRowHeight="15" x14ac:dyDescent="0.25"/>
  <cols>
    <col min="1" max="1" width="16.42578125" customWidth="1"/>
    <col min="2" max="2" width="12.28515625" bestFit="1" customWidth="1"/>
    <col min="3" max="7" width="11.5703125" bestFit="1" customWidth="1"/>
  </cols>
  <sheetData>
    <row r="1" spans="1:6" ht="23.25" x14ac:dyDescent="0.35">
      <c r="A1" s="9" t="s">
        <v>370</v>
      </c>
    </row>
    <row r="5" spans="1:6" ht="23.25" x14ac:dyDescent="0.35">
      <c r="A5" s="9" t="s">
        <v>371</v>
      </c>
    </row>
    <row r="7" spans="1:6" ht="21" x14ac:dyDescent="0.35">
      <c r="A7" s="11" t="s">
        <v>372</v>
      </c>
    </row>
    <row r="8" spans="1:6" x14ac:dyDescent="0.25">
      <c r="C8" t="s">
        <v>373</v>
      </c>
      <c r="D8" s="12">
        <v>0.04</v>
      </c>
    </row>
    <row r="9" spans="1:6" x14ac:dyDescent="0.25">
      <c r="C9" t="s">
        <v>374</v>
      </c>
      <c r="D9" s="12">
        <v>0.05</v>
      </c>
    </row>
    <row r="11" spans="1:6" ht="15.75" x14ac:dyDescent="0.25">
      <c r="B11" s="14">
        <v>2024</v>
      </c>
      <c r="C11" s="14">
        <v>2025</v>
      </c>
      <c r="D11" s="14">
        <v>2026</v>
      </c>
      <c r="E11" s="14">
        <v>2027</v>
      </c>
      <c r="F11" s="14">
        <v>2028</v>
      </c>
    </row>
    <row r="12" spans="1:6" x14ac:dyDescent="0.25">
      <c r="A12" s="13" t="s">
        <v>373</v>
      </c>
      <c r="B12" s="16">
        <v>2500000</v>
      </c>
      <c r="C12" s="16">
        <f>B12*(1+$D$8)</f>
        <v>2600000</v>
      </c>
      <c r="D12" s="16">
        <f t="shared" ref="D12:F12" si="0">C12*(1+$D$8)</f>
        <v>2704000</v>
      </c>
      <c r="E12" s="16">
        <f t="shared" si="0"/>
        <v>2812160</v>
      </c>
      <c r="F12" s="16">
        <f t="shared" si="0"/>
        <v>2924646.3999999999</v>
      </c>
    </row>
    <row r="13" spans="1:6" x14ac:dyDescent="0.25">
      <c r="A13" s="13" t="s">
        <v>374</v>
      </c>
      <c r="B13" s="17">
        <v>2100000</v>
      </c>
      <c r="C13" s="17">
        <f>B13*(1+$D$9)</f>
        <v>2205000</v>
      </c>
      <c r="D13" s="17">
        <f t="shared" ref="D13:F13" si="1">C13*(1+$D$9)</f>
        <v>2315250</v>
      </c>
      <c r="E13" s="17">
        <f t="shared" si="1"/>
        <v>2431012.5</v>
      </c>
      <c r="F13" s="17">
        <f t="shared" si="1"/>
        <v>2552563.125</v>
      </c>
    </row>
    <row r="14" spans="1:6" x14ac:dyDescent="0.25">
      <c r="A14" s="13" t="s">
        <v>375</v>
      </c>
      <c r="B14" s="18">
        <f>B12-B13</f>
        <v>400000</v>
      </c>
      <c r="C14" s="18">
        <f>C12-C13</f>
        <v>395000</v>
      </c>
      <c r="D14" s="18">
        <f t="shared" ref="D14:F14" si="2">D12-D13</f>
        <v>388750</v>
      </c>
      <c r="E14" s="18">
        <f t="shared" si="2"/>
        <v>381147.5</v>
      </c>
      <c r="F14" s="18">
        <f t="shared" si="2"/>
        <v>372083.27499999991</v>
      </c>
    </row>
    <row r="17" spans="1:7" ht="23.25" x14ac:dyDescent="0.35">
      <c r="A17" s="9" t="s">
        <v>376</v>
      </c>
    </row>
    <row r="19" spans="1:7" x14ac:dyDescent="0.25">
      <c r="B19" s="6" t="s">
        <v>383</v>
      </c>
    </row>
    <row r="20" spans="1:7" ht="15.75" x14ac:dyDescent="0.25">
      <c r="A20" s="5" t="s">
        <v>377</v>
      </c>
      <c r="B20" s="6" t="s">
        <v>384</v>
      </c>
      <c r="C20" s="14">
        <v>2024</v>
      </c>
      <c r="D20" s="14">
        <v>2025</v>
      </c>
      <c r="E20" s="14">
        <v>2026</v>
      </c>
      <c r="F20" s="14">
        <v>2027</v>
      </c>
      <c r="G20" s="14">
        <v>2028</v>
      </c>
    </row>
    <row r="21" spans="1:7" x14ac:dyDescent="0.25">
      <c r="A21" t="s">
        <v>378</v>
      </c>
      <c r="B21" s="12">
        <v>2.5000000000000001E-2</v>
      </c>
      <c r="C21" s="16">
        <v>2100000</v>
      </c>
      <c r="D21" s="16">
        <f>C21*(1+$B21)</f>
        <v>2152500</v>
      </c>
      <c r="E21" s="16"/>
      <c r="F21" s="16"/>
      <c r="G21" s="16"/>
    </row>
    <row r="22" spans="1:7" x14ac:dyDescent="0.25">
      <c r="A22" t="s">
        <v>379</v>
      </c>
      <c r="B22" s="12">
        <v>0.03</v>
      </c>
      <c r="C22" s="16">
        <v>2400000</v>
      </c>
      <c r="D22" s="16">
        <f t="shared" ref="D22:D25" si="3">C22*(1+$B22)</f>
        <v>2472000</v>
      </c>
      <c r="E22" s="16"/>
      <c r="F22" s="16"/>
      <c r="G22" s="16"/>
    </row>
    <row r="23" spans="1:7" x14ac:dyDescent="0.25">
      <c r="A23" t="s">
        <v>380</v>
      </c>
      <c r="B23" s="12">
        <v>-0.02</v>
      </c>
      <c r="C23" s="16">
        <v>3200000</v>
      </c>
      <c r="D23" s="16">
        <f t="shared" si="3"/>
        <v>3136000</v>
      </c>
      <c r="E23" s="16"/>
      <c r="F23" s="16"/>
      <c r="G23" s="16"/>
    </row>
    <row r="24" spans="1:7" x14ac:dyDescent="0.25">
      <c r="A24" t="s">
        <v>381</v>
      </c>
      <c r="B24" s="12">
        <v>-0.08</v>
      </c>
      <c r="C24" s="16">
        <v>5000000</v>
      </c>
      <c r="D24" s="16">
        <f t="shared" si="3"/>
        <v>4600000</v>
      </c>
      <c r="E24" s="16"/>
      <c r="F24" s="16"/>
      <c r="G24" s="16"/>
    </row>
    <row r="25" spans="1:7" x14ac:dyDescent="0.25">
      <c r="A25" t="s">
        <v>382</v>
      </c>
      <c r="B25" s="12">
        <v>3.5000000000000003E-2</v>
      </c>
      <c r="C25" s="16">
        <v>2500000</v>
      </c>
      <c r="D25" s="16">
        <f t="shared" si="3"/>
        <v>2587500</v>
      </c>
      <c r="E25" s="16"/>
      <c r="F25" s="16"/>
      <c r="G25" s="16"/>
    </row>
    <row r="27" spans="1:7" ht="23.25" x14ac:dyDescent="0.35">
      <c r="A27" s="9" t="s">
        <v>385</v>
      </c>
    </row>
    <row r="29" spans="1:7" ht="15.75" x14ac:dyDescent="0.25">
      <c r="B29" s="14">
        <v>2024</v>
      </c>
      <c r="C29" s="14">
        <v>2025</v>
      </c>
      <c r="D29" s="14">
        <v>2026</v>
      </c>
      <c r="E29" s="14">
        <v>2027</v>
      </c>
      <c r="F29" s="14">
        <v>2028</v>
      </c>
    </row>
    <row r="30" spans="1:7" x14ac:dyDescent="0.25">
      <c r="A30" t="s">
        <v>386</v>
      </c>
      <c r="C30" s="12">
        <v>1.4E-2</v>
      </c>
      <c r="D30" s="12">
        <v>-0.03</v>
      </c>
      <c r="E30" s="12">
        <v>0.02</v>
      </c>
      <c r="F30" s="12">
        <v>1.4999999999999999E-2</v>
      </c>
    </row>
    <row r="31" spans="1:7" x14ac:dyDescent="0.25">
      <c r="A31" s="5" t="s">
        <v>387</v>
      </c>
    </row>
    <row r="32" spans="1:7" x14ac:dyDescent="0.25">
      <c r="A32" t="s">
        <v>388</v>
      </c>
      <c r="B32" s="16">
        <v>1500000</v>
      </c>
      <c r="C32" s="16">
        <f>B32*(1+C$30)</f>
        <v>1521000</v>
      </c>
      <c r="D32" s="16"/>
      <c r="E32" s="16"/>
      <c r="F32" s="16"/>
    </row>
    <row r="33" spans="1:6" x14ac:dyDescent="0.25">
      <c r="A33" t="s">
        <v>391</v>
      </c>
      <c r="B33" s="16">
        <v>1800000</v>
      </c>
      <c r="C33" s="16">
        <f t="shared" ref="C33:C36" si="4">B33*(1+C$30)</f>
        <v>1825200</v>
      </c>
      <c r="D33" s="16"/>
      <c r="E33" s="16"/>
      <c r="F33" s="16"/>
    </row>
    <row r="34" spans="1:6" x14ac:dyDescent="0.25">
      <c r="A34" t="s">
        <v>389</v>
      </c>
      <c r="B34" s="16">
        <v>1300000</v>
      </c>
      <c r="C34" s="16">
        <f t="shared" si="4"/>
        <v>1318200</v>
      </c>
      <c r="D34" s="16"/>
      <c r="E34" s="16"/>
      <c r="F34" s="16"/>
    </row>
    <row r="35" spans="1:6" x14ac:dyDescent="0.25">
      <c r="A35" t="s">
        <v>390</v>
      </c>
      <c r="B35" s="16">
        <v>2100000</v>
      </c>
      <c r="C35" s="16">
        <f t="shared" si="4"/>
        <v>2129400</v>
      </c>
      <c r="D35" s="16"/>
      <c r="E35" s="16"/>
      <c r="F35" s="16"/>
    </row>
    <row r="36" spans="1:6" x14ac:dyDescent="0.25">
      <c r="A36" t="s">
        <v>392</v>
      </c>
      <c r="B36" s="16">
        <v>1900000</v>
      </c>
      <c r="C36" s="16">
        <f t="shared" si="4"/>
        <v>1926600</v>
      </c>
      <c r="D36" s="16"/>
      <c r="E36" s="16"/>
      <c r="F36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F93A-0217-4401-953C-D8008155F3D3}">
  <dimension ref="A3:E5"/>
  <sheetViews>
    <sheetView workbookViewId="0">
      <selection activeCell="B4" sqref="B4:E4"/>
    </sheetView>
  </sheetViews>
  <sheetFormatPr defaultRowHeight="15" x14ac:dyDescent="0.25"/>
  <cols>
    <col min="2" max="5" width="12.7109375" customWidth="1"/>
  </cols>
  <sheetData>
    <row r="3" spans="1:5" ht="21" x14ac:dyDescent="0.35">
      <c r="A3" s="19" t="s">
        <v>393</v>
      </c>
    </row>
    <row r="4" spans="1:5" x14ac:dyDescent="0.25">
      <c r="B4" s="6" t="s">
        <v>362</v>
      </c>
      <c r="C4" s="6" t="s">
        <v>363</v>
      </c>
      <c r="D4" s="6" t="s">
        <v>364</v>
      </c>
      <c r="E4" s="6" t="s">
        <v>365</v>
      </c>
    </row>
    <row r="5" spans="1:5" x14ac:dyDescent="0.25">
      <c r="A5">
        <v>27999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65D4-2E82-4523-8EB0-CFDD6E8CBA8E}">
  <dimension ref="A1:F362"/>
  <sheetViews>
    <sheetView workbookViewId="0">
      <selection activeCell="F3" sqref="F3"/>
    </sheetView>
  </sheetViews>
  <sheetFormatPr defaultRowHeight="15" x14ac:dyDescent="0.25"/>
  <cols>
    <col min="1" max="6" width="12.7109375" customWidth="1"/>
  </cols>
  <sheetData>
    <row r="1" spans="1:6" x14ac:dyDescent="0.25">
      <c r="A1" s="6" t="s">
        <v>361</v>
      </c>
      <c r="B1" s="6" t="s">
        <v>394</v>
      </c>
      <c r="C1" s="6" t="s">
        <v>362</v>
      </c>
      <c r="D1" s="6" t="s">
        <v>363</v>
      </c>
      <c r="E1" s="6" t="s">
        <v>364</v>
      </c>
      <c r="F1" s="6" t="s">
        <v>365</v>
      </c>
    </row>
    <row r="2" spans="1:6" x14ac:dyDescent="0.25">
      <c r="A2" s="1" t="s">
        <v>0</v>
      </c>
      <c r="B2">
        <v>258</v>
      </c>
    </row>
    <row r="3" spans="1:6" x14ac:dyDescent="0.25">
      <c r="A3" s="1" t="s">
        <v>1</v>
      </c>
      <c r="B3">
        <v>64</v>
      </c>
    </row>
    <row r="4" spans="1:6" x14ac:dyDescent="0.25">
      <c r="A4" s="1" t="s">
        <v>2</v>
      </c>
      <c r="B4">
        <v>264</v>
      </c>
    </row>
    <row r="5" spans="1:6" x14ac:dyDescent="0.25">
      <c r="A5" s="1" t="s">
        <v>3</v>
      </c>
      <c r="B5">
        <v>228</v>
      </c>
    </row>
    <row r="6" spans="1:6" x14ac:dyDescent="0.25">
      <c r="A6" s="1" t="s">
        <v>4</v>
      </c>
      <c r="B6">
        <v>263</v>
      </c>
    </row>
    <row r="7" spans="1:6" x14ac:dyDescent="0.25">
      <c r="A7" s="1" t="s">
        <v>5</v>
      </c>
      <c r="B7">
        <v>296</v>
      </c>
    </row>
    <row r="8" spans="1:6" x14ac:dyDescent="0.25">
      <c r="A8" s="1" t="s">
        <v>6</v>
      </c>
      <c r="B8">
        <v>123</v>
      </c>
    </row>
    <row r="9" spans="1:6" x14ac:dyDescent="0.25">
      <c r="A9" s="1" t="s">
        <v>7</v>
      </c>
      <c r="B9">
        <v>257</v>
      </c>
    </row>
    <row r="10" spans="1:6" x14ac:dyDescent="0.25">
      <c r="A10" s="1" t="s">
        <v>8</v>
      </c>
      <c r="B10">
        <v>89</v>
      </c>
    </row>
    <row r="11" spans="1:6" x14ac:dyDescent="0.25">
      <c r="A11" s="1" t="s">
        <v>9</v>
      </c>
      <c r="B11">
        <v>89</v>
      </c>
    </row>
    <row r="12" spans="1:6" x14ac:dyDescent="0.25">
      <c r="A12" s="1" t="s">
        <v>10</v>
      </c>
      <c r="B12">
        <v>137</v>
      </c>
    </row>
    <row r="13" spans="1:6" x14ac:dyDescent="0.25">
      <c r="A13" s="1" t="s">
        <v>11</v>
      </c>
      <c r="B13">
        <v>161</v>
      </c>
    </row>
    <row r="14" spans="1:6" x14ac:dyDescent="0.25">
      <c r="A14" s="1" t="s">
        <v>12</v>
      </c>
      <c r="B14">
        <v>232</v>
      </c>
    </row>
    <row r="15" spans="1:6" x14ac:dyDescent="0.25">
      <c r="A15" s="1" t="s">
        <v>13</v>
      </c>
      <c r="B15">
        <v>26</v>
      </c>
    </row>
    <row r="16" spans="1:6" x14ac:dyDescent="0.25">
      <c r="A16" s="1" t="s">
        <v>14</v>
      </c>
      <c r="B16">
        <v>158</v>
      </c>
    </row>
    <row r="17" spans="1:2" x14ac:dyDescent="0.25">
      <c r="A17" s="1" t="s">
        <v>15</v>
      </c>
      <c r="B17">
        <v>245</v>
      </c>
    </row>
    <row r="18" spans="1:2" x14ac:dyDescent="0.25">
      <c r="A18" s="1" t="s">
        <v>16</v>
      </c>
      <c r="B18">
        <v>24</v>
      </c>
    </row>
    <row r="19" spans="1:2" x14ac:dyDescent="0.25">
      <c r="A19" s="1" t="s">
        <v>17</v>
      </c>
      <c r="B19">
        <v>225</v>
      </c>
    </row>
    <row r="20" spans="1:2" x14ac:dyDescent="0.25">
      <c r="A20" s="1" t="s">
        <v>18</v>
      </c>
      <c r="B20">
        <v>274</v>
      </c>
    </row>
    <row r="21" spans="1:2" x14ac:dyDescent="0.25">
      <c r="A21" s="1" t="s">
        <v>19</v>
      </c>
      <c r="B21">
        <v>40</v>
      </c>
    </row>
    <row r="22" spans="1:2" x14ac:dyDescent="0.25">
      <c r="A22" s="1" t="s">
        <v>20</v>
      </c>
      <c r="B22">
        <v>250</v>
      </c>
    </row>
    <row r="23" spans="1:2" x14ac:dyDescent="0.25">
      <c r="A23" s="1" t="s">
        <v>21</v>
      </c>
      <c r="B23">
        <v>289</v>
      </c>
    </row>
    <row r="24" spans="1:2" x14ac:dyDescent="0.25">
      <c r="A24" s="1" t="s">
        <v>22</v>
      </c>
      <c r="B24">
        <v>294</v>
      </c>
    </row>
    <row r="25" spans="1:2" x14ac:dyDescent="0.25">
      <c r="A25" s="1" t="s">
        <v>23</v>
      </c>
      <c r="B25">
        <v>230</v>
      </c>
    </row>
    <row r="26" spans="1:2" x14ac:dyDescent="0.25">
      <c r="A26" s="1" t="s">
        <v>24</v>
      </c>
      <c r="B26">
        <v>67</v>
      </c>
    </row>
    <row r="27" spans="1:2" x14ac:dyDescent="0.25">
      <c r="A27" s="1" t="s">
        <v>25</v>
      </c>
      <c r="B27">
        <v>241</v>
      </c>
    </row>
    <row r="28" spans="1:2" x14ac:dyDescent="0.25">
      <c r="A28" s="1" t="s">
        <v>26</v>
      </c>
      <c r="B28">
        <v>67</v>
      </c>
    </row>
    <row r="29" spans="1:2" x14ac:dyDescent="0.25">
      <c r="A29" s="1" t="s">
        <v>27</v>
      </c>
      <c r="B29">
        <v>144</v>
      </c>
    </row>
    <row r="30" spans="1:2" x14ac:dyDescent="0.25">
      <c r="A30" s="1" t="s">
        <v>28</v>
      </c>
      <c r="B30">
        <v>133</v>
      </c>
    </row>
    <row r="31" spans="1:2" x14ac:dyDescent="0.25">
      <c r="A31" s="1" t="s">
        <v>29</v>
      </c>
      <c r="B31">
        <v>273</v>
      </c>
    </row>
    <row r="32" spans="1:2" x14ac:dyDescent="0.25">
      <c r="A32" s="1" t="s">
        <v>30</v>
      </c>
      <c r="B32">
        <v>94</v>
      </c>
    </row>
    <row r="33" spans="1:2" x14ac:dyDescent="0.25">
      <c r="A33" s="1" t="s">
        <v>31</v>
      </c>
      <c r="B33">
        <v>278</v>
      </c>
    </row>
    <row r="34" spans="1:2" x14ac:dyDescent="0.25">
      <c r="A34" s="1" t="s">
        <v>32</v>
      </c>
      <c r="B34">
        <v>33</v>
      </c>
    </row>
    <row r="35" spans="1:2" x14ac:dyDescent="0.25">
      <c r="A35" s="1" t="s">
        <v>33</v>
      </c>
      <c r="B35">
        <v>123</v>
      </c>
    </row>
    <row r="36" spans="1:2" x14ac:dyDescent="0.25">
      <c r="A36" s="1" t="s">
        <v>34</v>
      </c>
      <c r="B36">
        <v>219</v>
      </c>
    </row>
    <row r="37" spans="1:2" x14ac:dyDescent="0.25">
      <c r="A37" s="1" t="s">
        <v>35</v>
      </c>
      <c r="B37">
        <v>16</v>
      </c>
    </row>
    <row r="38" spans="1:2" x14ac:dyDescent="0.25">
      <c r="A38" s="1" t="s">
        <v>36</v>
      </c>
      <c r="B38">
        <v>3</v>
      </c>
    </row>
    <row r="39" spans="1:2" x14ac:dyDescent="0.25">
      <c r="A39" s="1" t="s">
        <v>37</v>
      </c>
      <c r="B39">
        <v>75</v>
      </c>
    </row>
    <row r="40" spans="1:2" x14ac:dyDescent="0.25">
      <c r="A40" s="1" t="s">
        <v>38</v>
      </c>
      <c r="B40">
        <v>212</v>
      </c>
    </row>
    <row r="41" spans="1:2" x14ac:dyDescent="0.25">
      <c r="A41" s="1" t="s">
        <v>39</v>
      </c>
      <c r="B41">
        <v>254</v>
      </c>
    </row>
    <row r="42" spans="1:2" x14ac:dyDescent="0.25">
      <c r="A42" s="1" t="s">
        <v>40</v>
      </c>
      <c r="B42">
        <v>177</v>
      </c>
    </row>
    <row r="43" spans="1:2" x14ac:dyDescent="0.25">
      <c r="A43" s="1" t="s">
        <v>41</v>
      </c>
      <c r="B43">
        <v>26</v>
      </c>
    </row>
    <row r="44" spans="1:2" x14ac:dyDescent="0.25">
      <c r="A44" s="1" t="s">
        <v>42</v>
      </c>
      <c r="B44">
        <v>61</v>
      </c>
    </row>
    <row r="45" spans="1:2" x14ac:dyDescent="0.25">
      <c r="A45" s="1" t="s">
        <v>43</v>
      </c>
      <c r="B45">
        <v>24</v>
      </c>
    </row>
    <row r="46" spans="1:2" x14ac:dyDescent="0.25">
      <c r="A46" s="1" t="s">
        <v>44</v>
      </c>
      <c r="B46">
        <v>94</v>
      </c>
    </row>
    <row r="47" spans="1:2" x14ac:dyDescent="0.25">
      <c r="A47" s="1" t="s">
        <v>45</v>
      </c>
      <c r="B47">
        <v>12</v>
      </c>
    </row>
    <row r="48" spans="1:2" x14ac:dyDescent="0.25">
      <c r="A48" s="1" t="s">
        <v>46</v>
      </c>
      <c r="B48">
        <v>31</v>
      </c>
    </row>
    <row r="49" spans="1:2" x14ac:dyDescent="0.25">
      <c r="A49" s="1" t="s">
        <v>47</v>
      </c>
      <c r="B49">
        <v>268</v>
      </c>
    </row>
    <row r="50" spans="1:2" x14ac:dyDescent="0.25">
      <c r="A50" s="1" t="s">
        <v>48</v>
      </c>
      <c r="B50">
        <v>215</v>
      </c>
    </row>
    <row r="51" spans="1:2" x14ac:dyDescent="0.25">
      <c r="A51" s="1" t="s">
        <v>49</v>
      </c>
      <c r="B51">
        <v>122</v>
      </c>
    </row>
    <row r="52" spans="1:2" x14ac:dyDescent="0.25">
      <c r="A52" s="1" t="s">
        <v>50</v>
      </c>
      <c r="B52">
        <v>275</v>
      </c>
    </row>
    <row r="53" spans="1:2" x14ac:dyDescent="0.25">
      <c r="A53" s="1" t="s">
        <v>51</v>
      </c>
      <c r="B53">
        <v>232</v>
      </c>
    </row>
    <row r="54" spans="1:2" x14ac:dyDescent="0.25">
      <c r="A54" s="1" t="s">
        <v>52</v>
      </c>
      <c r="B54">
        <v>35</v>
      </c>
    </row>
    <row r="55" spans="1:2" x14ac:dyDescent="0.25">
      <c r="A55" s="1" t="s">
        <v>53</v>
      </c>
      <c r="B55">
        <v>277</v>
      </c>
    </row>
    <row r="56" spans="1:2" x14ac:dyDescent="0.25">
      <c r="A56" s="1" t="s">
        <v>54</v>
      </c>
      <c r="B56">
        <v>258</v>
      </c>
    </row>
    <row r="57" spans="1:2" x14ac:dyDescent="0.25">
      <c r="A57" s="1" t="s">
        <v>55</v>
      </c>
      <c r="B57">
        <v>188</v>
      </c>
    </row>
    <row r="58" spans="1:2" x14ac:dyDescent="0.25">
      <c r="A58" s="1" t="s">
        <v>56</v>
      </c>
      <c r="B58">
        <v>246</v>
      </c>
    </row>
    <row r="59" spans="1:2" x14ac:dyDescent="0.25">
      <c r="A59" s="1" t="s">
        <v>57</v>
      </c>
      <c r="B59">
        <v>270</v>
      </c>
    </row>
    <row r="60" spans="1:2" x14ac:dyDescent="0.25">
      <c r="A60" s="1" t="s">
        <v>58</v>
      </c>
      <c r="B60">
        <v>181</v>
      </c>
    </row>
    <row r="61" spans="1:2" x14ac:dyDescent="0.25">
      <c r="A61" s="1" t="s">
        <v>59</v>
      </c>
      <c r="B61">
        <v>16</v>
      </c>
    </row>
    <row r="62" spans="1:2" x14ac:dyDescent="0.25">
      <c r="A62" s="1" t="s">
        <v>60</v>
      </c>
      <c r="B62">
        <v>166</v>
      </c>
    </row>
    <row r="63" spans="1:2" x14ac:dyDescent="0.25">
      <c r="A63" s="1" t="s">
        <v>61</v>
      </c>
      <c r="B63">
        <v>124</v>
      </c>
    </row>
    <row r="64" spans="1:2" x14ac:dyDescent="0.25">
      <c r="A64" s="1" t="s">
        <v>62</v>
      </c>
      <c r="B64">
        <v>251</v>
      </c>
    </row>
    <row r="65" spans="1:2" x14ac:dyDescent="0.25">
      <c r="A65" s="1" t="s">
        <v>63</v>
      </c>
      <c r="B65">
        <v>117</v>
      </c>
    </row>
    <row r="66" spans="1:2" x14ac:dyDescent="0.25">
      <c r="A66" s="1" t="s">
        <v>64</v>
      </c>
      <c r="B66">
        <v>99</v>
      </c>
    </row>
    <row r="67" spans="1:2" x14ac:dyDescent="0.25">
      <c r="A67" s="1" t="s">
        <v>65</v>
      </c>
      <c r="B67">
        <v>260</v>
      </c>
    </row>
    <row r="68" spans="1:2" x14ac:dyDescent="0.25">
      <c r="A68" s="1" t="s">
        <v>66</v>
      </c>
      <c r="B68">
        <v>212</v>
      </c>
    </row>
    <row r="69" spans="1:2" x14ac:dyDescent="0.25">
      <c r="A69" s="1" t="s">
        <v>67</v>
      </c>
      <c r="B69">
        <v>279</v>
      </c>
    </row>
    <row r="70" spans="1:2" x14ac:dyDescent="0.25">
      <c r="A70" s="1" t="s">
        <v>68</v>
      </c>
      <c r="B70">
        <v>145</v>
      </c>
    </row>
    <row r="71" spans="1:2" x14ac:dyDescent="0.25">
      <c r="A71" s="1" t="s">
        <v>69</v>
      </c>
      <c r="B71">
        <v>138</v>
      </c>
    </row>
    <row r="72" spans="1:2" x14ac:dyDescent="0.25">
      <c r="A72" s="1" t="s">
        <v>70</v>
      </c>
      <c r="B72">
        <v>280</v>
      </c>
    </row>
    <row r="73" spans="1:2" x14ac:dyDescent="0.25">
      <c r="A73" s="1" t="s">
        <v>71</v>
      </c>
      <c r="B73">
        <v>7</v>
      </c>
    </row>
    <row r="74" spans="1:2" x14ac:dyDescent="0.25">
      <c r="A74" s="1" t="s">
        <v>72</v>
      </c>
      <c r="B74">
        <v>25</v>
      </c>
    </row>
    <row r="75" spans="1:2" x14ac:dyDescent="0.25">
      <c r="A75" s="1" t="s">
        <v>73</v>
      </c>
      <c r="B75">
        <v>110</v>
      </c>
    </row>
    <row r="76" spans="1:2" x14ac:dyDescent="0.25">
      <c r="A76" s="1" t="s">
        <v>74</v>
      </c>
      <c r="B76">
        <v>267</v>
      </c>
    </row>
    <row r="77" spans="1:2" x14ac:dyDescent="0.25">
      <c r="A77" s="1" t="s">
        <v>75</v>
      </c>
      <c r="B77">
        <v>253</v>
      </c>
    </row>
    <row r="78" spans="1:2" x14ac:dyDescent="0.25">
      <c r="A78" s="1" t="s">
        <v>76</v>
      </c>
      <c r="B78">
        <v>62</v>
      </c>
    </row>
    <row r="79" spans="1:2" x14ac:dyDescent="0.25">
      <c r="A79" s="1" t="s">
        <v>77</v>
      </c>
      <c r="B79">
        <v>129</v>
      </c>
    </row>
    <row r="80" spans="1:2" x14ac:dyDescent="0.25">
      <c r="A80" s="1" t="s">
        <v>78</v>
      </c>
      <c r="B80">
        <v>66</v>
      </c>
    </row>
    <row r="81" spans="1:2" x14ac:dyDescent="0.25">
      <c r="A81" s="1" t="s">
        <v>79</v>
      </c>
      <c r="B81">
        <v>270</v>
      </c>
    </row>
    <row r="82" spans="1:2" x14ac:dyDescent="0.25">
      <c r="A82" s="1" t="s">
        <v>80</v>
      </c>
      <c r="B82">
        <v>61</v>
      </c>
    </row>
    <row r="83" spans="1:2" x14ac:dyDescent="0.25">
      <c r="A83" s="1" t="s">
        <v>81</v>
      </c>
      <c r="B83">
        <v>166</v>
      </c>
    </row>
    <row r="84" spans="1:2" x14ac:dyDescent="0.25">
      <c r="A84" s="1" t="s">
        <v>82</v>
      </c>
      <c r="B84">
        <v>80</v>
      </c>
    </row>
    <row r="85" spans="1:2" x14ac:dyDescent="0.25">
      <c r="A85" s="1" t="s">
        <v>83</v>
      </c>
      <c r="B85">
        <v>162</v>
      </c>
    </row>
    <row r="86" spans="1:2" x14ac:dyDescent="0.25">
      <c r="A86" s="1" t="s">
        <v>84</v>
      </c>
      <c r="B86">
        <v>217</v>
      </c>
    </row>
    <row r="87" spans="1:2" x14ac:dyDescent="0.25">
      <c r="A87" s="1" t="s">
        <v>85</v>
      </c>
      <c r="B87">
        <v>48</v>
      </c>
    </row>
    <row r="88" spans="1:2" x14ac:dyDescent="0.25">
      <c r="A88" s="1" t="s">
        <v>86</v>
      </c>
      <c r="B88">
        <v>51</v>
      </c>
    </row>
    <row r="89" spans="1:2" x14ac:dyDescent="0.25">
      <c r="A89" s="1" t="s">
        <v>87</v>
      </c>
      <c r="B89">
        <v>233</v>
      </c>
    </row>
    <row r="90" spans="1:2" x14ac:dyDescent="0.25">
      <c r="A90" s="1" t="s">
        <v>88</v>
      </c>
      <c r="B90">
        <v>42</v>
      </c>
    </row>
    <row r="91" spans="1:2" x14ac:dyDescent="0.25">
      <c r="A91" s="1" t="s">
        <v>89</v>
      </c>
      <c r="B91">
        <v>291</v>
      </c>
    </row>
    <row r="92" spans="1:2" x14ac:dyDescent="0.25">
      <c r="A92" s="1" t="s">
        <v>90</v>
      </c>
      <c r="B92">
        <v>166</v>
      </c>
    </row>
    <row r="93" spans="1:2" x14ac:dyDescent="0.25">
      <c r="A93" s="1" t="s">
        <v>91</v>
      </c>
      <c r="B93">
        <v>82</v>
      </c>
    </row>
    <row r="94" spans="1:2" x14ac:dyDescent="0.25">
      <c r="A94" s="1" t="s">
        <v>92</v>
      </c>
      <c r="B94">
        <v>189</v>
      </c>
    </row>
    <row r="95" spans="1:2" x14ac:dyDescent="0.25">
      <c r="A95" s="1" t="s">
        <v>93</v>
      </c>
      <c r="B95">
        <v>218</v>
      </c>
    </row>
    <row r="96" spans="1:2" x14ac:dyDescent="0.25">
      <c r="A96" s="1" t="s">
        <v>94</v>
      </c>
      <c r="B96">
        <v>159</v>
      </c>
    </row>
    <row r="97" spans="1:2" x14ac:dyDescent="0.25">
      <c r="A97" s="1" t="s">
        <v>95</v>
      </c>
      <c r="B97">
        <v>53</v>
      </c>
    </row>
    <row r="98" spans="1:2" x14ac:dyDescent="0.25">
      <c r="A98" s="1" t="s">
        <v>96</v>
      </c>
      <c r="B98">
        <v>179</v>
      </c>
    </row>
    <row r="99" spans="1:2" x14ac:dyDescent="0.25">
      <c r="A99" s="1" t="s">
        <v>97</v>
      </c>
      <c r="B99">
        <v>92</v>
      </c>
    </row>
    <row r="100" spans="1:2" x14ac:dyDescent="0.25">
      <c r="A100" s="1" t="s">
        <v>98</v>
      </c>
      <c r="B100">
        <v>217</v>
      </c>
    </row>
    <row r="101" spans="1:2" x14ac:dyDescent="0.25">
      <c r="A101" s="1" t="s">
        <v>99</v>
      </c>
      <c r="B101">
        <v>274</v>
      </c>
    </row>
    <row r="102" spans="1:2" x14ac:dyDescent="0.25">
      <c r="A102" s="1" t="s">
        <v>100</v>
      </c>
      <c r="B102">
        <v>17</v>
      </c>
    </row>
    <row r="103" spans="1:2" x14ac:dyDescent="0.25">
      <c r="A103" s="1" t="s">
        <v>101</v>
      </c>
      <c r="B103">
        <v>10</v>
      </c>
    </row>
    <row r="104" spans="1:2" x14ac:dyDescent="0.25">
      <c r="A104" s="1" t="s">
        <v>102</v>
      </c>
      <c r="B104">
        <v>128</v>
      </c>
    </row>
    <row r="105" spans="1:2" x14ac:dyDescent="0.25">
      <c r="A105" s="1" t="s">
        <v>103</v>
      </c>
      <c r="B105">
        <v>214</v>
      </c>
    </row>
    <row r="106" spans="1:2" x14ac:dyDescent="0.25">
      <c r="A106" s="1" t="s">
        <v>104</v>
      </c>
      <c r="B106">
        <v>22</v>
      </c>
    </row>
    <row r="107" spans="1:2" x14ac:dyDescent="0.25">
      <c r="A107" s="1" t="s">
        <v>105</v>
      </c>
      <c r="B107">
        <v>167</v>
      </c>
    </row>
    <row r="108" spans="1:2" x14ac:dyDescent="0.25">
      <c r="A108" s="1" t="s">
        <v>106</v>
      </c>
      <c r="B108">
        <v>231</v>
      </c>
    </row>
    <row r="109" spans="1:2" x14ac:dyDescent="0.25">
      <c r="A109" s="1" t="s">
        <v>107</v>
      </c>
      <c r="B109">
        <v>55</v>
      </c>
    </row>
    <row r="110" spans="1:2" x14ac:dyDescent="0.25">
      <c r="A110" s="1" t="s">
        <v>108</v>
      </c>
      <c r="B110">
        <v>11</v>
      </c>
    </row>
    <row r="111" spans="1:2" x14ac:dyDescent="0.25">
      <c r="A111" s="1" t="s">
        <v>109</v>
      </c>
      <c r="B111">
        <v>203</v>
      </c>
    </row>
    <row r="112" spans="1:2" x14ac:dyDescent="0.25">
      <c r="A112" s="1" t="s">
        <v>110</v>
      </c>
      <c r="B112">
        <v>287</v>
      </c>
    </row>
    <row r="113" spans="1:2" x14ac:dyDescent="0.25">
      <c r="A113" s="1" t="s">
        <v>111</v>
      </c>
      <c r="B113">
        <v>284</v>
      </c>
    </row>
    <row r="114" spans="1:2" x14ac:dyDescent="0.25">
      <c r="A114" s="1" t="s">
        <v>112</v>
      </c>
      <c r="B114">
        <v>138</v>
      </c>
    </row>
    <row r="115" spans="1:2" x14ac:dyDescent="0.25">
      <c r="A115" s="1" t="s">
        <v>113</v>
      </c>
      <c r="B115">
        <v>202</v>
      </c>
    </row>
    <row r="116" spans="1:2" x14ac:dyDescent="0.25">
      <c r="A116" s="1" t="s">
        <v>114</v>
      </c>
      <c r="B116">
        <v>250</v>
      </c>
    </row>
    <row r="117" spans="1:2" x14ac:dyDescent="0.25">
      <c r="A117" s="1" t="s">
        <v>115</v>
      </c>
      <c r="B117">
        <v>191</v>
      </c>
    </row>
    <row r="118" spans="1:2" x14ac:dyDescent="0.25">
      <c r="A118" s="1" t="s">
        <v>116</v>
      </c>
      <c r="B118">
        <v>196</v>
      </c>
    </row>
    <row r="119" spans="1:2" x14ac:dyDescent="0.25">
      <c r="A119" s="1" t="s">
        <v>117</v>
      </c>
      <c r="B119">
        <v>177</v>
      </c>
    </row>
    <row r="120" spans="1:2" x14ac:dyDescent="0.25">
      <c r="A120" s="1" t="s">
        <v>118</v>
      </c>
      <c r="B120">
        <v>79</v>
      </c>
    </row>
    <row r="121" spans="1:2" x14ac:dyDescent="0.25">
      <c r="A121" s="1" t="s">
        <v>119</v>
      </c>
      <c r="B121">
        <v>221</v>
      </c>
    </row>
    <row r="122" spans="1:2" x14ac:dyDescent="0.25">
      <c r="A122" s="1" t="s">
        <v>120</v>
      </c>
      <c r="B122">
        <v>183</v>
      </c>
    </row>
    <row r="123" spans="1:2" x14ac:dyDescent="0.25">
      <c r="A123" s="1" t="s">
        <v>121</v>
      </c>
      <c r="B123">
        <v>230</v>
      </c>
    </row>
    <row r="124" spans="1:2" x14ac:dyDescent="0.25">
      <c r="A124" s="1" t="s">
        <v>122</v>
      </c>
      <c r="B124">
        <v>205</v>
      </c>
    </row>
    <row r="125" spans="1:2" x14ac:dyDescent="0.25">
      <c r="A125" s="1" t="s">
        <v>123</v>
      </c>
      <c r="B125">
        <v>272</v>
      </c>
    </row>
    <row r="126" spans="1:2" x14ac:dyDescent="0.25">
      <c r="A126" s="1" t="s">
        <v>124</v>
      </c>
      <c r="B126">
        <v>294</v>
      </c>
    </row>
    <row r="127" spans="1:2" x14ac:dyDescent="0.25">
      <c r="A127" s="1" t="s">
        <v>125</v>
      </c>
      <c r="B127">
        <v>176</v>
      </c>
    </row>
    <row r="128" spans="1:2" x14ac:dyDescent="0.25">
      <c r="A128" s="1" t="s">
        <v>126</v>
      </c>
      <c r="B128">
        <v>202</v>
      </c>
    </row>
    <row r="129" spans="1:2" x14ac:dyDescent="0.25">
      <c r="A129" s="1" t="s">
        <v>127</v>
      </c>
      <c r="B129">
        <v>167</v>
      </c>
    </row>
    <row r="130" spans="1:2" x14ac:dyDescent="0.25">
      <c r="A130" s="1" t="s">
        <v>128</v>
      </c>
      <c r="B130">
        <v>175</v>
      </c>
    </row>
    <row r="131" spans="1:2" x14ac:dyDescent="0.25">
      <c r="A131" s="1" t="s">
        <v>129</v>
      </c>
      <c r="B131">
        <v>31</v>
      </c>
    </row>
    <row r="132" spans="1:2" x14ac:dyDescent="0.25">
      <c r="A132" s="1" t="s">
        <v>130</v>
      </c>
      <c r="B132">
        <v>2</v>
      </c>
    </row>
    <row r="133" spans="1:2" x14ac:dyDescent="0.25">
      <c r="A133" s="1" t="s">
        <v>131</v>
      </c>
      <c r="B133">
        <v>126</v>
      </c>
    </row>
    <row r="134" spans="1:2" x14ac:dyDescent="0.25">
      <c r="A134" s="1" t="s">
        <v>132</v>
      </c>
      <c r="B134">
        <v>245</v>
      </c>
    </row>
    <row r="135" spans="1:2" x14ac:dyDescent="0.25">
      <c r="A135" s="1" t="s">
        <v>133</v>
      </c>
      <c r="B135">
        <v>15</v>
      </c>
    </row>
    <row r="136" spans="1:2" x14ac:dyDescent="0.25">
      <c r="A136" s="1" t="s">
        <v>134</v>
      </c>
      <c r="B136">
        <v>141</v>
      </c>
    </row>
    <row r="137" spans="1:2" x14ac:dyDescent="0.25">
      <c r="A137" s="1" t="s">
        <v>135</v>
      </c>
      <c r="B137">
        <v>13</v>
      </c>
    </row>
    <row r="138" spans="1:2" x14ac:dyDescent="0.25">
      <c r="A138" s="1" t="s">
        <v>136</v>
      </c>
      <c r="B138">
        <v>272</v>
      </c>
    </row>
    <row r="139" spans="1:2" x14ac:dyDescent="0.25">
      <c r="A139" s="1" t="s">
        <v>137</v>
      </c>
      <c r="B139">
        <v>143</v>
      </c>
    </row>
    <row r="140" spans="1:2" x14ac:dyDescent="0.25">
      <c r="A140" s="1" t="s">
        <v>138</v>
      </c>
      <c r="B140">
        <v>195</v>
      </c>
    </row>
    <row r="141" spans="1:2" x14ac:dyDescent="0.25">
      <c r="A141" s="1" t="s">
        <v>139</v>
      </c>
      <c r="B141">
        <v>167</v>
      </c>
    </row>
    <row r="142" spans="1:2" x14ac:dyDescent="0.25">
      <c r="A142" s="1" t="s">
        <v>140</v>
      </c>
      <c r="B142">
        <v>208</v>
      </c>
    </row>
    <row r="143" spans="1:2" x14ac:dyDescent="0.25">
      <c r="A143" s="1" t="s">
        <v>141</v>
      </c>
      <c r="B143">
        <v>276</v>
      </c>
    </row>
    <row r="144" spans="1:2" x14ac:dyDescent="0.25">
      <c r="A144" s="1" t="s">
        <v>142</v>
      </c>
      <c r="B144">
        <v>273</v>
      </c>
    </row>
    <row r="145" spans="1:2" x14ac:dyDescent="0.25">
      <c r="A145" s="1" t="s">
        <v>143</v>
      </c>
      <c r="B145">
        <v>85</v>
      </c>
    </row>
    <row r="146" spans="1:2" x14ac:dyDescent="0.25">
      <c r="A146" s="1" t="s">
        <v>144</v>
      </c>
      <c r="B146">
        <v>22</v>
      </c>
    </row>
    <row r="147" spans="1:2" x14ac:dyDescent="0.25">
      <c r="A147" s="1" t="s">
        <v>145</v>
      </c>
      <c r="B147">
        <v>246</v>
      </c>
    </row>
    <row r="148" spans="1:2" x14ac:dyDescent="0.25">
      <c r="A148" s="1" t="s">
        <v>146</v>
      </c>
      <c r="B148">
        <v>21</v>
      </c>
    </row>
    <row r="149" spans="1:2" x14ac:dyDescent="0.25">
      <c r="A149" s="1" t="s">
        <v>147</v>
      </c>
      <c r="B149">
        <v>279</v>
      </c>
    </row>
    <row r="150" spans="1:2" x14ac:dyDescent="0.25">
      <c r="A150" s="1" t="s">
        <v>148</v>
      </c>
      <c r="B150">
        <v>27</v>
      </c>
    </row>
    <row r="151" spans="1:2" x14ac:dyDescent="0.25">
      <c r="A151" s="1" t="s">
        <v>149</v>
      </c>
      <c r="B151">
        <v>4</v>
      </c>
    </row>
    <row r="152" spans="1:2" x14ac:dyDescent="0.25">
      <c r="A152" s="1" t="s">
        <v>150</v>
      </c>
      <c r="B152">
        <v>0</v>
      </c>
    </row>
    <row r="153" spans="1:2" x14ac:dyDescent="0.25">
      <c r="A153" s="1" t="s">
        <v>151</v>
      </c>
      <c r="B153">
        <v>141</v>
      </c>
    </row>
    <row r="154" spans="1:2" x14ac:dyDescent="0.25">
      <c r="A154" s="1" t="s">
        <v>152</v>
      </c>
      <c r="B154">
        <v>60</v>
      </c>
    </row>
    <row r="155" spans="1:2" x14ac:dyDescent="0.25">
      <c r="A155" s="1" t="s">
        <v>153</v>
      </c>
      <c r="B155">
        <v>267</v>
      </c>
    </row>
    <row r="156" spans="1:2" x14ac:dyDescent="0.25">
      <c r="A156" s="1" t="s">
        <v>154</v>
      </c>
      <c r="B156">
        <v>99</v>
      </c>
    </row>
    <row r="157" spans="1:2" x14ac:dyDescent="0.25">
      <c r="A157" s="1" t="s">
        <v>155</v>
      </c>
      <c r="B157">
        <v>63</v>
      </c>
    </row>
    <row r="158" spans="1:2" x14ac:dyDescent="0.25">
      <c r="A158" s="1" t="s">
        <v>156</v>
      </c>
      <c r="B158">
        <v>21</v>
      </c>
    </row>
    <row r="159" spans="1:2" x14ac:dyDescent="0.25">
      <c r="A159" s="1" t="s">
        <v>157</v>
      </c>
      <c r="B159">
        <v>224</v>
      </c>
    </row>
    <row r="160" spans="1:2" x14ac:dyDescent="0.25">
      <c r="A160" s="1" t="s">
        <v>158</v>
      </c>
      <c r="B160">
        <v>103</v>
      </c>
    </row>
    <row r="161" spans="1:2" x14ac:dyDescent="0.25">
      <c r="A161" s="1" t="s">
        <v>159</v>
      </c>
      <c r="B161">
        <v>274</v>
      </c>
    </row>
    <row r="162" spans="1:2" x14ac:dyDescent="0.25">
      <c r="A162" s="1" t="s">
        <v>160</v>
      </c>
      <c r="B162">
        <v>227</v>
      </c>
    </row>
    <row r="163" spans="1:2" x14ac:dyDescent="0.25">
      <c r="A163" s="1" t="s">
        <v>161</v>
      </c>
      <c r="B163">
        <v>200</v>
      </c>
    </row>
    <row r="164" spans="1:2" x14ac:dyDescent="0.25">
      <c r="A164" s="1" t="s">
        <v>162</v>
      </c>
      <c r="B164">
        <v>240</v>
      </c>
    </row>
    <row r="165" spans="1:2" x14ac:dyDescent="0.25">
      <c r="A165" s="1" t="s">
        <v>163</v>
      </c>
      <c r="B165">
        <v>13</v>
      </c>
    </row>
    <row r="166" spans="1:2" x14ac:dyDescent="0.25">
      <c r="A166" s="1" t="s">
        <v>164</v>
      </c>
      <c r="B166">
        <v>48</v>
      </c>
    </row>
    <row r="167" spans="1:2" x14ac:dyDescent="0.25">
      <c r="A167" s="1" t="s">
        <v>165</v>
      </c>
      <c r="B167">
        <v>256</v>
      </c>
    </row>
    <row r="168" spans="1:2" x14ac:dyDescent="0.25">
      <c r="A168" s="1" t="s">
        <v>166</v>
      </c>
      <c r="B168">
        <v>27</v>
      </c>
    </row>
    <row r="169" spans="1:2" x14ac:dyDescent="0.25">
      <c r="A169" s="1" t="s">
        <v>167</v>
      </c>
      <c r="B169">
        <v>18</v>
      </c>
    </row>
    <row r="170" spans="1:2" x14ac:dyDescent="0.25">
      <c r="A170" s="1" t="s">
        <v>168</v>
      </c>
      <c r="B170">
        <v>248</v>
      </c>
    </row>
    <row r="171" spans="1:2" x14ac:dyDescent="0.25">
      <c r="A171" s="1" t="s">
        <v>169</v>
      </c>
      <c r="B171">
        <v>54</v>
      </c>
    </row>
    <row r="172" spans="1:2" x14ac:dyDescent="0.25">
      <c r="A172" s="1" t="s">
        <v>170</v>
      </c>
      <c r="B172">
        <v>257</v>
      </c>
    </row>
    <row r="173" spans="1:2" x14ac:dyDescent="0.25">
      <c r="A173" s="1" t="s">
        <v>171</v>
      </c>
      <c r="B173">
        <v>104</v>
      </c>
    </row>
    <row r="174" spans="1:2" x14ac:dyDescent="0.25">
      <c r="A174" s="1" t="s">
        <v>172</v>
      </c>
      <c r="B174">
        <v>193</v>
      </c>
    </row>
    <row r="175" spans="1:2" x14ac:dyDescent="0.25">
      <c r="A175" s="1" t="s">
        <v>173</v>
      </c>
      <c r="B175">
        <v>144</v>
      </c>
    </row>
    <row r="176" spans="1:2" x14ac:dyDescent="0.25">
      <c r="A176" s="1" t="s">
        <v>174</v>
      </c>
      <c r="B176">
        <v>147</v>
      </c>
    </row>
    <row r="177" spans="1:2" x14ac:dyDescent="0.25">
      <c r="A177" s="1" t="s">
        <v>175</v>
      </c>
      <c r="B177">
        <v>56</v>
      </c>
    </row>
    <row r="178" spans="1:2" x14ac:dyDescent="0.25">
      <c r="A178" s="1" t="s">
        <v>176</v>
      </c>
      <c r="B178">
        <v>221</v>
      </c>
    </row>
    <row r="179" spans="1:2" x14ac:dyDescent="0.25">
      <c r="A179" s="1" t="s">
        <v>177</v>
      </c>
      <c r="B179">
        <v>191</v>
      </c>
    </row>
    <row r="180" spans="1:2" x14ac:dyDescent="0.25">
      <c r="A180" s="1" t="s">
        <v>178</v>
      </c>
      <c r="B180">
        <v>170</v>
      </c>
    </row>
    <row r="181" spans="1:2" x14ac:dyDescent="0.25">
      <c r="A181" s="1" t="s">
        <v>179</v>
      </c>
      <c r="B181">
        <v>240</v>
      </c>
    </row>
    <row r="182" spans="1:2" x14ac:dyDescent="0.25">
      <c r="A182" s="1" t="s">
        <v>180</v>
      </c>
      <c r="B182">
        <v>34</v>
      </c>
    </row>
    <row r="183" spans="1:2" x14ac:dyDescent="0.25">
      <c r="A183" s="1" t="s">
        <v>181</v>
      </c>
      <c r="B183">
        <v>89</v>
      </c>
    </row>
    <row r="184" spans="1:2" x14ac:dyDescent="0.25">
      <c r="A184" s="1" t="s">
        <v>182</v>
      </c>
      <c r="B184">
        <v>149</v>
      </c>
    </row>
    <row r="185" spans="1:2" x14ac:dyDescent="0.25">
      <c r="A185" s="1" t="s">
        <v>183</v>
      </c>
      <c r="B185">
        <v>134</v>
      </c>
    </row>
    <row r="186" spans="1:2" x14ac:dyDescent="0.25">
      <c r="A186" s="1" t="s">
        <v>184</v>
      </c>
      <c r="B186">
        <v>20</v>
      </c>
    </row>
    <row r="187" spans="1:2" x14ac:dyDescent="0.25">
      <c r="A187" s="1" t="s">
        <v>185</v>
      </c>
      <c r="B187">
        <v>186</v>
      </c>
    </row>
    <row r="188" spans="1:2" x14ac:dyDescent="0.25">
      <c r="A188" s="1" t="s">
        <v>186</v>
      </c>
      <c r="B188">
        <v>285</v>
      </c>
    </row>
    <row r="189" spans="1:2" x14ac:dyDescent="0.25">
      <c r="A189" s="1" t="s">
        <v>187</v>
      </c>
      <c r="B189">
        <v>280</v>
      </c>
    </row>
    <row r="190" spans="1:2" x14ac:dyDescent="0.25">
      <c r="A190" s="1" t="s">
        <v>188</v>
      </c>
      <c r="B190">
        <v>74</v>
      </c>
    </row>
    <row r="191" spans="1:2" x14ac:dyDescent="0.25">
      <c r="A191" s="1" t="s">
        <v>189</v>
      </c>
      <c r="B191">
        <v>219</v>
      </c>
    </row>
    <row r="192" spans="1:2" x14ac:dyDescent="0.25">
      <c r="A192" s="1" t="s">
        <v>190</v>
      </c>
      <c r="B192">
        <v>254</v>
      </c>
    </row>
    <row r="193" spans="1:2" x14ac:dyDescent="0.25">
      <c r="A193" s="1" t="s">
        <v>191</v>
      </c>
      <c r="B193">
        <v>27</v>
      </c>
    </row>
    <row r="194" spans="1:2" x14ac:dyDescent="0.25">
      <c r="A194" s="1" t="s">
        <v>192</v>
      </c>
      <c r="B194">
        <v>9</v>
      </c>
    </row>
    <row r="195" spans="1:2" x14ac:dyDescent="0.25">
      <c r="A195" s="1" t="s">
        <v>193</v>
      </c>
      <c r="B195">
        <v>13</v>
      </c>
    </row>
    <row r="196" spans="1:2" x14ac:dyDescent="0.25">
      <c r="A196" s="1" t="s">
        <v>194</v>
      </c>
      <c r="B196">
        <v>39</v>
      </c>
    </row>
    <row r="197" spans="1:2" x14ac:dyDescent="0.25">
      <c r="A197" s="1" t="s">
        <v>195</v>
      </c>
      <c r="B197">
        <v>199</v>
      </c>
    </row>
    <row r="198" spans="1:2" x14ac:dyDescent="0.25">
      <c r="A198" s="1" t="s">
        <v>196</v>
      </c>
      <c r="B198">
        <v>259</v>
      </c>
    </row>
    <row r="199" spans="1:2" x14ac:dyDescent="0.25">
      <c r="A199" s="1" t="s">
        <v>197</v>
      </c>
      <c r="B199">
        <v>177</v>
      </c>
    </row>
    <row r="200" spans="1:2" x14ac:dyDescent="0.25">
      <c r="A200" s="1" t="s">
        <v>198</v>
      </c>
      <c r="B200">
        <v>10</v>
      </c>
    </row>
    <row r="201" spans="1:2" x14ac:dyDescent="0.25">
      <c r="A201" s="1" t="s">
        <v>199</v>
      </c>
      <c r="B201">
        <v>200</v>
      </c>
    </row>
    <row r="202" spans="1:2" x14ac:dyDescent="0.25">
      <c r="A202" s="1" t="s">
        <v>200</v>
      </c>
      <c r="B202">
        <v>256</v>
      </c>
    </row>
    <row r="203" spans="1:2" x14ac:dyDescent="0.25">
      <c r="A203" s="1" t="s">
        <v>201</v>
      </c>
      <c r="B203">
        <v>87</v>
      </c>
    </row>
    <row r="204" spans="1:2" x14ac:dyDescent="0.25">
      <c r="A204" s="1" t="s">
        <v>202</v>
      </c>
      <c r="B204">
        <v>5</v>
      </c>
    </row>
    <row r="205" spans="1:2" x14ac:dyDescent="0.25">
      <c r="A205" s="1" t="s">
        <v>203</v>
      </c>
      <c r="B205">
        <v>251</v>
      </c>
    </row>
    <row r="206" spans="1:2" x14ac:dyDescent="0.25">
      <c r="A206" s="1" t="s">
        <v>204</v>
      </c>
      <c r="B206">
        <v>1</v>
      </c>
    </row>
    <row r="207" spans="1:2" x14ac:dyDescent="0.25">
      <c r="A207" s="1" t="s">
        <v>205</v>
      </c>
      <c r="B207">
        <v>261</v>
      </c>
    </row>
    <row r="208" spans="1:2" x14ac:dyDescent="0.25">
      <c r="A208" s="1" t="s">
        <v>206</v>
      </c>
      <c r="B208">
        <v>294</v>
      </c>
    </row>
    <row r="209" spans="1:2" x14ac:dyDescent="0.25">
      <c r="A209" s="1" t="s">
        <v>207</v>
      </c>
      <c r="B209">
        <v>148</v>
      </c>
    </row>
    <row r="210" spans="1:2" x14ac:dyDescent="0.25">
      <c r="A210" s="1" t="s">
        <v>208</v>
      </c>
      <c r="B210">
        <v>179</v>
      </c>
    </row>
    <row r="211" spans="1:2" x14ac:dyDescent="0.25">
      <c r="A211" s="1" t="s">
        <v>209</v>
      </c>
      <c r="B211">
        <v>187</v>
      </c>
    </row>
    <row r="212" spans="1:2" x14ac:dyDescent="0.25">
      <c r="A212" s="1" t="s">
        <v>210</v>
      </c>
      <c r="B212">
        <v>260</v>
      </c>
    </row>
    <row r="213" spans="1:2" x14ac:dyDescent="0.25">
      <c r="A213" s="1" t="s">
        <v>211</v>
      </c>
      <c r="B213">
        <v>90</v>
      </c>
    </row>
    <row r="214" spans="1:2" x14ac:dyDescent="0.25">
      <c r="A214" s="1" t="s">
        <v>212</v>
      </c>
      <c r="B214">
        <v>53</v>
      </c>
    </row>
    <row r="215" spans="1:2" x14ac:dyDescent="0.25">
      <c r="A215" s="1" t="s">
        <v>213</v>
      </c>
      <c r="B215">
        <v>43</v>
      </c>
    </row>
    <row r="216" spans="1:2" x14ac:dyDescent="0.25">
      <c r="A216" s="1" t="s">
        <v>214</v>
      </c>
      <c r="B216">
        <v>295</v>
      </c>
    </row>
    <row r="217" spans="1:2" x14ac:dyDescent="0.25">
      <c r="A217" s="1" t="s">
        <v>215</v>
      </c>
      <c r="B217">
        <v>44</v>
      </c>
    </row>
    <row r="218" spans="1:2" x14ac:dyDescent="0.25">
      <c r="A218" s="1" t="s">
        <v>216</v>
      </c>
      <c r="B218">
        <v>82</v>
      </c>
    </row>
    <row r="219" spans="1:2" x14ac:dyDescent="0.25">
      <c r="A219" s="1" t="s">
        <v>217</v>
      </c>
      <c r="B219">
        <v>247</v>
      </c>
    </row>
    <row r="220" spans="1:2" x14ac:dyDescent="0.25">
      <c r="A220" s="1" t="s">
        <v>218</v>
      </c>
      <c r="B220">
        <v>174</v>
      </c>
    </row>
    <row r="221" spans="1:2" x14ac:dyDescent="0.25">
      <c r="A221" s="1" t="s">
        <v>219</v>
      </c>
      <c r="B221">
        <v>233</v>
      </c>
    </row>
    <row r="222" spans="1:2" x14ac:dyDescent="0.25">
      <c r="A222" s="1" t="s">
        <v>220</v>
      </c>
      <c r="B222">
        <v>95</v>
      </c>
    </row>
    <row r="223" spans="1:2" x14ac:dyDescent="0.25">
      <c r="A223" s="1" t="s">
        <v>221</v>
      </c>
      <c r="B223">
        <v>278</v>
      </c>
    </row>
    <row r="224" spans="1:2" x14ac:dyDescent="0.25">
      <c r="A224" s="1" t="s">
        <v>222</v>
      </c>
      <c r="B224">
        <v>61</v>
      </c>
    </row>
    <row r="225" spans="1:2" x14ac:dyDescent="0.25">
      <c r="A225" s="1" t="s">
        <v>223</v>
      </c>
      <c r="B225">
        <v>146</v>
      </c>
    </row>
    <row r="226" spans="1:2" x14ac:dyDescent="0.25">
      <c r="A226" s="1" t="s">
        <v>224</v>
      </c>
      <c r="B226">
        <v>125</v>
      </c>
    </row>
    <row r="227" spans="1:2" x14ac:dyDescent="0.25">
      <c r="A227" s="1" t="s">
        <v>225</v>
      </c>
      <c r="B227">
        <v>221</v>
      </c>
    </row>
    <row r="228" spans="1:2" x14ac:dyDescent="0.25">
      <c r="A228" s="1" t="s">
        <v>226</v>
      </c>
      <c r="B228">
        <v>150</v>
      </c>
    </row>
    <row r="229" spans="1:2" x14ac:dyDescent="0.25">
      <c r="A229" s="1" t="s">
        <v>227</v>
      </c>
      <c r="B229">
        <v>166</v>
      </c>
    </row>
    <row r="230" spans="1:2" x14ac:dyDescent="0.25">
      <c r="A230" s="1" t="s">
        <v>228</v>
      </c>
      <c r="B230">
        <v>267</v>
      </c>
    </row>
    <row r="231" spans="1:2" x14ac:dyDescent="0.25">
      <c r="A231" s="1" t="s">
        <v>229</v>
      </c>
      <c r="B231">
        <v>195</v>
      </c>
    </row>
    <row r="232" spans="1:2" x14ac:dyDescent="0.25">
      <c r="A232" s="1" t="s">
        <v>230</v>
      </c>
      <c r="B232">
        <v>255</v>
      </c>
    </row>
    <row r="233" spans="1:2" x14ac:dyDescent="0.25">
      <c r="A233" s="1" t="s">
        <v>231</v>
      </c>
      <c r="B233">
        <v>163</v>
      </c>
    </row>
    <row r="234" spans="1:2" x14ac:dyDescent="0.25">
      <c r="A234" s="1" t="s">
        <v>232</v>
      </c>
      <c r="B234">
        <v>187</v>
      </c>
    </row>
    <row r="235" spans="1:2" x14ac:dyDescent="0.25">
      <c r="A235" s="1" t="s">
        <v>233</v>
      </c>
      <c r="B235">
        <v>133</v>
      </c>
    </row>
    <row r="236" spans="1:2" x14ac:dyDescent="0.25">
      <c r="A236" s="1" t="s">
        <v>234</v>
      </c>
      <c r="B236">
        <v>200</v>
      </c>
    </row>
    <row r="237" spans="1:2" x14ac:dyDescent="0.25">
      <c r="A237" s="1" t="s">
        <v>235</v>
      </c>
      <c r="B237">
        <v>213</v>
      </c>
    </row>
    <row r="238" spans="1:2" x14ac:dyDescent="0.25">
      <c r="A238" s="1" t="s">
        <v>236</v>
      </c>
      <c r="B238">
        <v>71</v>
      </c>
    </row>
    <row r="239" spans="1:2" x14ac:dyDescent="0.25">
      <c r="A239" s="1" t="s">
        <v>237</v>
      </c>
      <c r="B239">
        <v>122</v>
      </c>
    </row>
    <row r="240" spans="1:2" x14ac:dyDescent="0.25">
      <c r="A240" s="1" t="s">
        <v>238</v>
      </c>
      <c r="B240">
        <v>104</v>
      </c>
    </row>
    <row r="241" spans="1:2" x14ac:dyDescent="0.25">
      <c r="A241" s="1" t="s">
        <v>239</v>
      </c>
      <c r="B241">
        <v>134</v>
      </c>
    </row>
    <row r="242" spans="1:2" x14ac:dyDescent="0.25">
      <c r="A242" s="1" t="s">
        <v>240</v>
      </c>
      <c r="B242">
        <v>2</v>
      </c>
    </row>
    <row r="243" spans="1:2" x14ac:dyDescent="0.25">
      <c r="A243" s="1" t="s">
        <v>241</v>
      </c>
      <c r="B243">
        <v>112</v>
      </c>
    </row>
    <row r="244" spans="1:2" x14ac:dyDescent="0.25">
      <c r="A244" s="1" t="s">
        <v>242</v>
      </c>
      <c r="B244">
        <v>39</v>
      </c>
    </row>
    <row r="245" spans="1:2" x14ac:dyDescent="0.25">
      <c r="A245" s="1" t="s">
        <v>243</v>
      </c>
      <c r="B245">
        <v>294</v>
      </c>
    </row>
    <row r="246" spans="1:2" x14ac:dyDescent="0.25">
      <c r="A246" s="1" t="s">
        <v>244</v>
      </c>
      <c r="B246">
        <v>278</v>
      </c>
    </row>
    <row r="247" spans="1:2" x14ac:dyDescent="0.25">
      <c r="A247" s="1" t="s">
        <v>245</v>
      </c>
      <c r="B247">
        <v>56</v>
      </c>
    </row>
    <row r="248" spans="1:2" x14ac:dyDescent="0.25">
      <c r="A248" s="1" t="s">
        <v>246</v>
      </c>
      <c r="B248">
        <v>183</v>
      </c>
    </row>
    <row r="249" spans="1:2" x14ac:dyDescent="0.25">
      <c r="A249" s="1" t="s">
        <v>247</v>
      </c>
      <c r="B249">
        <v>43</v>
      </c>
    </row>
    <row r="250" spans="1:2" x14ac:dyDescent="0.25">
      <c r="A250" s="1" t="s">
        <v>248</v>
      </c>
      <c r="B250">
        <v>298</v>
      </c>
    </row>
    <row r="251" spans="1:2" x14ac:dyDescent="0.25">
      <c r="A251" s="1" t="s">
        <v>249</v>
      </c>
      <c r="B251">
        <v>278</v>
      </c>
    </row>
    <row r="252" spans="1:2" x14ac:dyDescent="0.25">
      <c r="A252" s="1" t="s">
        <v>250</v>
      </c>
      <c r="B252">
        <v>268</v>
      </c>
    </row>
    <row r="253" spans="1:2" x14ac:dyDescent="0.25">
      <c r="A253" s="1" t="s">
        <v>251</v>
      </c>
      <c r="B253">
        <v>252</v>
      </c>
    </row>
    <row r="254" spans="1:2" x14ac:dyDescent="0.25">
      <c r="A254" s="1" t="s">
        <v>252</v>
      </c>
      <c r="B254">
        <v>119</v>
      </c>
    </row>
    <row r="255" spans="1:2" x14ac:dyDescent="0.25">
      <c r="A255" s="1" t="s">
        <v>253</v>
      </c>
      <c r="B255">
        <v>293</v>
      </c>
    </row>
    <row r="256" spans="1:2" x14ac:dyDescent="0.25">
      <c r="A256" s="1" t="s">
        <v>254</v>
      </c>
      <c r="B256">
        <v>1</v>
      </c>
    </row>
    <row r="257" spans="1:2" x14ac:dyDescent="0.25">
      <c r="A257" s="1" t="s">
        <v>255</v>
      </c>
      <c r="B257">
        <v>211</v>
      </c>
    </row>
    <row r="258" spans="1:2" x14ac:dyDescent="0.25">
      <c r="A258" s="1" t="s">
        <v>256</v>
      </c>
      <c r="B258">
        <v>23</v>
      </c>
    </row>
    <row r="259" spans="1:2" x14ac:dyDescent="0.25">
      <c r="A259" s="1" t="s">
        <v>257</v>
      </c>
      <c r="B259">
        <v>202</v>
      </c>
    </row>
    <row r="260" spans="1:2" x14ac:dyDescent="0.25">
      <c r="A260" s="1" t="s">
        <v>258</v>
      </c>
      <c r="B260">
        <v>141</v>
      </c>
    </row>
    <row r="261" spans="1:2" x14ac:dyDescent="0.25">
      <c r="A261" s="1" t="s">
        <v>259</v>
      </c>
      <c r="B261">
        <v>24</v>
      </c>
    </row>
    <row r="262" spans="1:2" x14ac:dyDescent="0.25">
      <c r="A262" s="1" t="s">
        <v>260</v>
      </c>
      <c r="B262">
        <v>87</v>
      </c>
    </row>
    <row r="263" spans="1:2" x14ac:dyDescent="0.25">
      <c r="A263" s="1" t="s">
        <v>261</v>
      </c>
      <c r="B263">
        <v>191</v>
      </c>
    </row>
    <row r="264" spans="1:2" x14ac:dyDescent="0.25">
      <c r="A264" s="1" t="s">
        <v>262</v>
      </c>
      <c r="B264">
        <v>68</v>
      </c>
    </row>
    <row r="265" spans="1:2" x14ac:dyDescent="0.25">
      <c r="A265" s="1" t="s">
        <v>263</v>
      </c>
      <c r="B265">
        <v>10</v>
      </c>
    </row>
    <row r="266" spans="1:2" x14ac:dyDescent="0.25">
      <c r="A266" s="1" t="s">
        <v>264</v>
      </c>
      <c r="B266">
        <v>214</v>
      </c>
    </row>
    <row r="267" spans="1:2" x14ac:dyDescent="0.25">
      <c r="A267" s="1" t="s">
        <v>265</v>
      </c>
      <c r="B267">
        <v>267</v>
      </c>
    </row>
    <row r="268" spans="1:2" x14ac:dyDescent="0.25">
      <c r="A268" s="1" t="s">
        <v>266</v>
      </c>
      <c r="B268">
        <v>230</v>
      </c>
    </row>
    <row r="269" spans="1:2" x14ac:dyDescent="0.25">
      <c r="A269" s="1" t="s">
        <v>267</v>
      </c>
      <c r="B269">
        <v>14</v>
      </c>
    </row>
    <row r="270" spans="1:2" x14ac:dyDescent="0.25">
      <c r="A270" s="1" t="s">
        <v>268</v>
      </c>
      <c r="B270">
        <v>148</v>
      </c>
    </row>
    <row r="271" spans="1:2" x14ac:dyDescent="0.25">
      <c r="A271" s="1" t="s">
        <v>269</v>
      </c>
      <c r="B271">
        <v>174</v>
      </c>
    </row>
    <row r="272" spans="1:2" x14ac:dyDescent="0.25">
      <c r="A272" s="1" t="s">
        <v>270</v>
      </c>
      <c r="B272">
        <v>132</v>
      </c>
    </row>
    <row r="273" spans="1:2" x14ac:dyDescent="0.25">
      <c r="A273" s="1" t="s">
        <v>271</v>
      </c>
      <c r="B273">
        <v>110</v>
      </c>
    </row>
    <row r="274" spans="1:2" x14ac:dyDescent="0.25">
      <c r="A274" s="1" t="s">
        <v>272</v>
      </c>
      <c r="B274">
        <v>219</v>
      </c>
    </row>
    <row r="275" spans="1:2" x14ac:dyDescent="0.25">
      <c r="A275" s="1" t="s">
        <v>273</v>
      </c>
      <c r="B275">
        <v>44</v>
      </c>
    </row>
    <row r="276" spans="1:2" x14ac:dyDescent="0.25">
      <c r="A276" s="1" t="s">
        <v>274</v>
      </c>
      <c r="B276">
        <v>60</v>
      </c>
    </row>
    <row r="277" spans="1:2" x14ac:dyDescent="0.25">
      <c r="A277" s="1" t="s">
        <v>275</v>
      </c>
      <c r="B277">
        <v>51</v>
      </c>
    </row>
    <row r="278" spans="1:2" x14ac:dyDescent="0.25">
      <c r="A278" s="1" t="s">
        <v>276</v>
      </c>
      <c r="B278">
        <v>203</v>
      </c>
    </row>
    <row r="279" spans="1:2" x14ac:dyDescent="0.25">
      <c r="A279" s="1" t="s">
        <v>277</v>
      </c>
      <c r="B279">
        <v>143</v>
      </c>
    </row>
    <row r="280" spans="1:2" x14ac:dyDescent="0.25">
      <c r="A280" s="1" t="s">
        <v>278</v>
      </c>
      <c r="B280">
        <v>116</v>
      </c>
    </row>
    <row r="281" spans="1:2" x14ac:dyDescent="0.25">
      <c r="A281" s="1" t="s">
        <v>279</v>
      </c>
      <c r="B281">
        <v>292</v>
      </c>
    </row>
    <row r="282" spans="1:2" x14ac:dyDescent="0.25">
      <c r="A282" s="1" t="s">
        <v>280</v>
      </c>
      <c r="B282">
        <v>262</v>
      </c>
    </row>
    <row r="283" spans="1:2" x14ac:dyDescent="0.25">
      <c r="A283" s="1" t="s">
        <v>281</v>
      </c>
      <c r="B283">
        <v>244</v>
      </c>
    </row>
    <row r="284" spans="1:2" x14ac:dyDescent="0.25">
      <c r="A284" s="1" t="s">
        <v>282</v>
      </c>
      <c r="B284">
        <v>30</v>
      </c>
    </row>
    <row r="285" spans="1:2" x14ac:dyDescent="0.25">
      <c r="A285" s="1" t="s">
        <v>283</v>
      </c>
      <c r="B285">
        <v>274</v>
      </c>
    </row>
    <row r="286" spans="1:2" x14ac:dyDescent="0.25">
      <c r="A286" s="1" t="s">
        <v>284</v>
      </c>
      <c r="B286">
        <v>82</v>
      </c>
    </row>
    <row r="287" spans="1:2" x14ac:dyDescent="0.25">
      <c r="A287" s="1" t="s">
        <v>285</v>
      </c>
      <c r="B287">
        <v>229</v>
      </c>
    </row>
    <row r="288" spans="1:2" x14ac:dyDescent="0.25">
      <c r="A288" s="1" t="s">
        <v>286</v>
      </c>
      <c r="B288">
        <v>99</v>
      </c>
    </row>
    <row r="289" spans="1:2" x14ac:dyDescent="0.25">
      <c r="A289" s="1" t="s">
        <v>287</v>
      </c>
      <c r="B289">
        <v>112</v>
      </c>
    </row>
    <row r="290" spans="1:2" x14ac:dyDescent="0.25">
      <c r="A290" s="1" t="s">
        <v>288</v>
      </c>
      <c r="B290">
        <v>26</v>
      </c>
    </row>
    <row r="291" spans="1:2" x14ac:dyDescent="0.25">
      <c r="A291" s="1" t="s">
        <v>289</v>
      </c>
      <c r="B291">
        <v>55</v>
      </c>
    </row>
    <row r="292" spans="1:2" x14ac:dyDescent="0.25">
      <c r="A292" s="1" t="s">
        <v>290</v>
      </c>
      <c r="B292">
        <v>244</v>
      </c>
    </row>
    <row r="293" spans="1:2" x14ac:dyDescent="0.25">
      <c r="A293" s="1" t="s">
        <v>291</v>
      </c>
      <c r="B293">
        <v>64</v>
      </c>
    </row>
    <row r="294" spans="1:2" x14ac:dyDescent="0.25">
      <c r="A294" s="1" t="s">
        <v>292</v>
      </c>
      <c r="B294">
        <v>136</v>
      </c>
    </row>
    <row r="295" spans="1:2" x14ac:dyDescent="0.25">
      <c r="A295" s="1" t="s">
        <v>293</v>
      </c>
      <c r="B295">
        <v>66</v>
      </c>
    </row>
    <row r="296" spans="1:2" x14ac:dyDescent="0.25">
      <c r="A296" s="1" t="s">
        <v>294</v>
      </c>
      <c r="B296">
        <v>114</v>
      </c>
    </row>
    <row r="297" spans="1:2" x14ac:dyDescent="0.25">
      <c r="A297" s="1" t="s">
        <v>295</v>
      </c>
      <c r="B297">
        <v>270</v>
      </c>
    </row>
    <row r="298" spans="1:2" x14ac:dyDescent="0.25">
      <c r="A298" s="1" t="s">
        <v>296</v>
      </c>
      <c r="B298">
        <v>282</v>
      </c>
    </row>
    <row r="299" spans="1:2" x14ac:dyDescent="0.25">
      <c r="A299" s="1" t="s">
        <v>297</v>
      </c>
      <c r="B299">
        <v>25</v>
      </c>
    </row>
    <row r="300" spans="1:2" x14ac:dyDescent="0.25">
      <c r="A300" s="1" t="s">
        <v>298</v>
      </c>
      <c r="B300">
        <v>113</v>
      </c>
    </row>
    <row r="301" spans="1:2" x14ac:dyDescent="0.25">
      <c r="A301" s="1" t="s">
        <v>299</v>
      </c>
      <c r="B301">
        <v>131</v>
      </c>
    </row>
    <row r="302" spans="1:2" x14ac:dyDescent="0.25">
      <c r="A302" s="1" t="s">
        <v>300</v>
      </c>
      <c r="B302">
        <v>253</v>
      </c>
    </row>
    <row r="303" spans="1:2" x14ac:dyDescent="0.25">
      <c r="A303" s="1" t="s">
        <v>301</v>
      </c>
      <c r="B303">
        <v>149</v>
      </c>
    </row>
    <row r="304" spans="1:2" x14ac:dyDescent="0.25">
      <c r="A304" s="1" t="s">
        <v>302</v>
      </c>
      <c r="B304">
        <v>279</v>
      </c>
    </row>
    <row r="305" spans="1:2" x14ac:dyDescent="0.25">
      <c r="A305" s="1" t="s">
        <v>303</v>
      </c>
      <c r="B305">
        <v>74</v>
      </c>
    </row>
    <row r="306" spans="1:2" x14ac:dyDescent="0.25">
      <c r="A306" s="1" t="s">
        <v>304</v>
      </c>
      <c r="B306">
        <v>275</v>
      </c>
    </row>
    <row r="307" spans="1:2" x14ac:dyDescent="0.25">
      <c r="A307" s="1" t="s">
        <v>305</v>
      </c>
      <c r="B307">
        <v>252</v>
      </c>
    </row>
    <row r="308" spans="1:2" x14ac:dyDescent="0.25">
      <c r="A308" s="1" t="s">
        <v>306</v>
      </c>
      <c r="B308">
        <v>49</v>
      </c>
    </row>
    <row r="309" spans="1:2" x14ac:dyDescent="0.25">
      <c r="A309" s="1" t="s">
        <v>307</v>
      </c>
      <c r="B309">
        <v>39</v>
      </c>
    </row>
    <row r="310" spans="1:2" x14ac:dyDescent="0.25">
      <c r="A310" s="1" t="s">
        <v>308</v>
      </c>
      <c r="B310">
        <v>72</v>
      </c>
    </row>
    <row r="311" spans="1:2" x14ac:dyDescent="0.25">
      <c r="A311" s="1" t="s">
        <v>309</v>
      </c>
      <c r="B311">
        <v>219</v>
      </c>
    </row>
    <row r="312" spans="1:2" x14ac:dyDescent="0.25">
      <c r="A312" s="1" t="s">
        <v>310</v>
      </c>
      <c r="B312">
        <v>13</v>
      </c>
    </row>
    <row r="313" spans="1:2" x14ac:dyDescent="0.25">
      <c r="A313" s="1" t="s">
        <v>311</v>
      </c>
      <c r="B313">
        <v>145</v>
      </c>
    </row>
    <row r="314" spans="1:2" x14ac:dyDescent="0.25">
      <c r="A314" s="1" t="s">
        <v>312</v>
      </c>
      <c r="B314">
        <v>233</v>
      </c>
    </row>
    <row r="315" spans="1:2" x14ac:dyDescent="0.25">
      <c r="A315" s="1" t="s">
        <v>313</v>
      </c>
      <c r="B315">
        <v>109</v>
      </c>
    </row>
    <row r="316" spans="1:2" x14ac:dyDescent="0.25">
      <c r="A316" s="1" t="s">
        <v>314</v>
      </c>
      <c r="B316">
        <v>187</v>
      </c>
    </row>
    <row r="317" spans="1:2" x14ac:dyDescent="0.25">
      <c r="A317" s="1" t="s">
        <v>315</v>
      </c>
      <c r="B317">
        <v>205</v>
      </c>
    </row>
    <row r="318" spans="1:2" x14ac:dyDescent="0.25">
      <c r="A318" s="1" t="s">
        <v>316</v>
      </c>
      <c r="B318">
        <v>202</v>
      </c>
    </row>
    <row r="319" spans="1:2" x14ac:dyDescent="0.25">
      <c r="A319" s="1" t="s">
        <v>317</v>
      </c>
      <c r="B319">
        <v>134</v>
      </c>
    </row>
    <row r="320" spans="1:2" x14ac:dyDescent="0.25">
      <c r="A320" s="1" t="s">
        <v>318</v>
      </c>
      <c r="B320">
        <v>0</v>
      </c>
    </row>
    <row r="321" spans="1:2" x14ac:dyDescent="0.25">
      <c r="A321" s="1" t="s">
        <v>319</v>
      </c>
      <c r="B321">
        <v>50</v>
      </c>
    </row>
    <row r="322" spans="1:2" x14ac:dyDescent="0.25">
      <c r="A322" s="1" t="s">
        <v>320</v>
      </c>
      <c r="B322">
        <v>48</v>
      </c>
    </row>
    <row r="323" spans="1:2" x14ac:dyDescent="0.25">
      <c r="A323" s="1" t="s">
        <v>321</v>
      </c>
      <c r="B323">
        <v>143</v>
      </c>
    </row>
    <row r="324" spans="1:2" x14ac:dyDescent="0.25">
      <c r="A324" s="1" t="s">
        <v>322</v>
      </c>
      <c r="B324">
        <v>65</v>
      </c>
    </row>
    <row r="325" spans="1:2" x14ac:dyDescent="0.25">
      <c r="A325" s="1" t="s">
        <v>323</v>
      </c>
      <c r="B325">
        <v>26</v>
      </c>
    </row>
    <row r="326" spans="1:2" x14ac:dyDescent="0.25">
      <c r="A326" s="1" t="s">
        <v>324</v>
      </c>
      <c r="B326">
        <v>86</v>
      </c>
    </row>
    <row r="327" spans="1:2" x14ac:dyDescent="0.25">
      <c r="A327" s="1" t="s">
        <v>325</v>
      </c>
      <c r="B327">
        <v>48</v>
      </c>
    </row>
    <row r="328" spans="1:2" x14ac:dyDescent="0.25">
      <c r="A328" s="1" t="s">
        <v>326</v>
      </c>
      <c r="B328">
        <v>65</v>
      </c>
    </row>
    <row r="329" spans="1:2" x14ac:dyDescent="0.25">
      <c r="A329" s="1" t="s">
        <v>327</v>
      </c>
      <c r="B329">
        <v>211</v>
      </c>
    </row>
    <row r="330" spans="1:2" x14ac:dyDescent="0.25">
      <c r="A330" s="1" t="s">
        <v>328</v>
      </c>
      <c r="B330">
        <v>288</v>
      </c>
    </row>
    <row r="331" spans="1:2" x14ac:dyDescent="0.25">
      <c r="A331" s="1" t="s">
        <v>329</v>
      </c>
      <c r="B331">
        <v>125</v>
      </c>
    </row>
    <row r="332" spans="1:2" x14ac:dyDescent="0.25">
      <c r="A332" s="1" t="s">
        <v>330</v>
      </c>
      <c r="B332">
        <v>30</v>
      </c>
    </row>
    <row r="333" spans="1:2" x14ac:dyDescent="0.25">
      <c r="A333" s="1" t="s">
        <v>331</v>
      </c>
      <c r="B333">
        <v>74</v>
      </c>
    </row>
    <row r="334" spans="1:2" x14ac:dyDescent="0.25">
      <c r="A334" s="1" t="s">
        <v>332</v>
      </c>
      <c r="B334">
        <v>270</v>
      </c>
    </row>
    <row r="335" spans="1:2" x14ac:dyDescent="0.25">
      <c r="A335" s="1" t="s">
        <v>333</v>
      </c>
      <c r="B335">
        <v>85</v>
      </c>
    </row>
    <row r="336" spans="1:2" x14ac:dyDescent="0.25">
      <c r="A336" s="1" t="s">
        <v>334</v>
      </c>
      <c r="B336">
        <v>123</v>
      </c>
    </row>
    <row r="337" spans="1:2" x14ac:dyDescent="0.25">
      <c r="A337" s="1" t="s">
        <v>335</v>
      </c>
      <c r="B337">
        <v>63</v>
      </c>
    </row>
    <row r="338" spans="1:2" x14ac:dyDescent="0.25">
      <c r="A338" s="1" t="s">
        <v>336</v>
      </c>
      <c r="B338">
        <v>24</v>
      </c>
    </row>
    <row r="339" spans="1:2" x14ac:dyDescent="0.25">
      <c r="A339" s="1" t="s">
        <v>337</v>
      </c>
      <c r="B339">
        <v>291</v>
      </c>
    </row>
    <row r="340" spans="1:2" x14ac:dyDescent="0.25">
      <c r="A340" s="1" t="s">
        <v>338</v>
      </c>
      <c r="B340">
        <v>229</v>
      </c>
    </row>
    <row r="341" spans="1:2" x14ac:dyDescent="0.25">
      <c r="A341" s="1" t="s">
        <v>339</v>
      </c>
      <c r="B341">
        <v>300</v>
      </c>
    </row>
    <row r="342" spans="1:2" x14ac:dyDescent="0.25">
      <c r="A342" s="1" t="s">
        <v>340</v>
      </c>
      <c r="B342">
        <v>139</v>
      </c>
    </row>
    <row r="343" spans="1:2" x14ac:dyDescent="0.25">
      <c r="A343" s="1" t="s">
        <v>341</v>
      </c>
      <c r="B343">
        <v>139</v>
      </c>
    </row>
    <row r="344" spans="1:2" x14ac:dyDescent="0.25">
      <c r="A344" s="1" t="s">
        <v>342</v>
      </c>
      <c r="B344">
        <v>65</v>
      </c>
    </row>
    <row r="345" spans="1:2" x14ac:dyDescent="0.25">
      <c r="A345" s="1" t="s">
        <v>343</v>
      </c>
      <c r="B345">
        <v>123</v>
      </c>
    </row>
    <row r="346" spans="1:2" x14ac:dyDescent="0.25">
      <c r="A346" s="1" t="s">
        <v>344</v>
      </c>
      <c r="B346">
        <v>15</v>
      </c>
    </row>
    <row r="347" spans="1:2" x14ac:dyDescent="0.25">
      <c r="A347" s="1" t="s">
        <v>345</v>
      </c>
      <c r="B347">
        <v>103</v>
      </c>
    </row>
    <row r="348" spans="1:2" x14ac:dyDescent="0.25">
      <c r="A348" s="1" t="s">
        <v>346</v>
      </c>
      <c r="B348">
        <v>121</v>
      </c>
    </row>
    <row r="349" spans="1:2" x14ac:dyDescent="0.25">
      <c r="A349" s="1" t="s">
        <v>347</v>
      </c>
      <c r="B349">
        <v>34</v>
      </c>
    </row>
    <row r="350" spans="1:2" x14ac:dyDescent="0.25">
      <c r="A350" s="1" t="s">
        <v>348</v>
      </c>
      <c r="B350">
        <v>118</v>
      </c>
    </row>
    <row r="351" spans="1:2" x14ac:dyDescent="0.25">
      <c r="A351" s="1" t="s">
        <v>349</v>
      </c>
      <c r="B351">
        <v>89</v>
      </c>
    </row>
    <row r="352" spans="1:2" x14ac:dyDescent="0.25">
      <c r="A352" s="1" t="s">
        <v>350</v>
      </c>
      <c r="B352">
        <v>248</v>
      </c>
    </row>
    <row r="353" spans="1:2" x14ac:dyDescent="0.25">
      <c r="A353" s="1" t="s">
        <v>351</v>
      </c>
      <c r="B353">
        <v>179</v>
      </c>
    </row>
    <row r="354" spans="1:2" x14ac:dyDescent="0.25">
      <c r="A354" s="1" t="s">
        <v>352</v>
      </c>
      <c r="B354">
        <v>157</v>
      </c>
    </row>
    <row r="355" spans="1:2" x14ac:dyDescent="0.25">
      <c r="A355" s="1" t="s">
        <v>353</v>
      </c>
      <c r="B355">
        <v>123</v>
      </c>
    </row>
    <row r="356" spans="1:2" x14ac:dyDescent="0.25">
      <c r="A356" s="1" t="s">
        <v>354</v>
      </c>
      <c r="B356">
        <v>129</v>
      </c>
    </row>
    <row r="357" spans="1:2" x14ac:dyDescent="0.25">
      <c r="A357" s="1" t="s">
        <v>355</v>
      </c>
      <c r="B357">
        <v>11</v>
      </c>
    </row>
    <row r="358" spans="1:2" x14ac:dyDescent="0.25">
      <c r="A358" s="1" t="s">
        <v>356</v>
      </c>
      <c r="B358">
        <v>251</v>
      </c>
    </row>
    <row r="359" spans="1:2" x14ac:dyDescent="0.25">
      <c r="A359" s="1" t="s">
        <v>357</v>
      </c>
      <c r="B359">
        <v>204</v>
      </c>
    </row>
    <row r="360" spans="1:2" x14ac:dyDescent="0.25">
      <c r="A360" s="1" t="s">
        <v>358</v>
      </c>
      <c r="B360">
        <v>238</v>
      </c>
    </row>
    <row r="361" spans="1:2" x14ac:dyDescent="0.25">
      <c r="A361" s="1" t="s">
        <v>359</v>
      </c>
      <c r="B361">
        <v>112</v>
      </c>
    </row>
    <row r="362" spans="1:2" x14ac:dyDescent="0.25">
      <c r="A362" s="1" t="s">
        <v>360</v>
      </c>
      <c r="B362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0895-78C7-4E43-A651-91E1511EC479}">
  <dimension ref="A3:B6"/>
  <sheetViews>
    <sheetView workbookViewId="0">
      <selection activeCell="B20" sqref="B20"/>
    </sheetView>
  </sheetViews>
  <sheetFormatPr defaultRowHeight="15" x14ac:dyDescent="0.25"/>
  <cols>
    <col min="1" max="1" width="22.140625" customWidth="1"/>
    <col min="2" max="2" width="10.5703125" bestFit="1" customWidth="1"/>
  </cols>
  <sheetData>
    <row r="3" spans="1:2" x14ac:dyDescent="0.25">
      <c r="A3" s="5" t="s">
        <v>395</v>
      </c>
      <c r="B3" s="4" t="s">
        <v>362</v>
      </c>
    </row>
    <row r="4" spans="1:2" x14ac:dyDescent="0.25">
      <c r="A4" s="5" t="s">
        <v>366</v>
      </c>
      <c r="B4" s="4" t="s">
        <v>179</v>
      </c>
    </row>
    <row r="5" spans="1:2" x14ac:dyDescent="0.25">
      <c r="A5" s="5"/>
    </row>
    <row r="6" spans="1:2" x14ac:dyDescent="0.25">
      <c r="A6" s="5" t="s">
        <v>396</v>
      </c>
      <c r="B6" s="15">
        <f>VLOOKUP(B4,'Fee Schedules'!$A$2:$E$362,MATCH(B3,'Fee Schedules'!$A$1:$E$1,0),FALSE)</f>
        <v>1414.52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B87604-E052-4371-8EC6-8D75A983FC7B}">
          <x14:formula1>
            <xm:f>Volumes!$C$1:$F$1</xm:f>
          </x14:formula1>
          <xm:sqref>B3</xm:sqref>
        </x14:dataValidation>
        <x14:dataValidation type="list" allowBlank="1" showInputMessage="1" showErrorMessage="1" xr:uid="{59449056-61A7-4775-98ED-740FF9266299}">
          <x14:formula1>
            <xm:f>'Fee Schedules'!$A$2:$A$362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1F47-9D10-4E58-8621-57A5E8B7E473}">
  <dimension ref="A1:J15"/>
  <sheetViews>
    <sheetView workbookViewId="0">
      <selection activeCell="I5" sqref="I5"/>
    </sheetView>
  </sheetViews>
  <sheetFormatPr defaultRowHeight="15" x14ac:dyDescent="0.25"/>
  <cols>
    <col min="10" max="10" width="10.5703125" bestFit="1" customWidth="1"/>
  </cols>
  <sheetData>
    <row r="1" spans="1:10" x14ac:dyDescent="0.25">
      <c r="A1" s="1" t="s">
        <v>0</v>
      </c>
      <c r="E1" s="1" t="s">
        <v>0</v>
      </c>
      <c r="I1" s="6" t="s">
        <v>446</v>
      </c>
      <c r="J1" s="6" t="s">
        <v>447</v>
      </c>
    </row>
    <row r="2" spans="1:10" x14ac:dyDescent="0.25">
      <c r="A2" s="1" t="s">
        <v>1</v>
      </c>
      <c r="E2" s="1" t="s">
        <v>1</v>
      </c>
      <c r="I2" t="b">
        <f>ISTEXT(E2)</f>
        <v>1</v>
      </c>
      <c r="J2" t="b">
        <f>ISNUMBER(E2)</f>
        <v>0</v>
      </c>
    </row>
    <row r="3" spans="1:10" x14ac:dyDescent="0.25">
      <c r="A3" s="1" t="s">
        <v>2</v>
      </c>
      <c r="E3" s="1" t="s">
        <v>2</v>
      </c>
    </row>
    <row r="4" spans="1:10" x14ac:dyDescent="0.25">
      <c r="A4" s="1" t="s">
        <v>3</v>
      </c>
      <c r="E4" s="1" t="s">
        <v>3</v>
      </c>
    </row>
    <row r="5" spans="1:10" x14ac:dyDescent="0.25">
      <c r="A5" s="1" t="s">
        <v>4</v>
      </c>
      <c r="E5" s="1" t="s">
        <v>4</v>
      </c>
    </row>
    <row r="6" spans="1:10" x14ac:dyDescent="0.25">
      <c r="A6" s="1" t="s">
        <v>5</v>
      </c>
      <c r="E6" s="1" t="s">
        <v>5</v>
      </c>
    </row>
    <row r="7" spans="1:10" x14ac:dyDescent="0.25">
      <c r="A7" s="1" t="s">
        <v>6</v>
      </c>
      <c r="E7" s="1" t="s">
        <v>6</v>
      </c>
    </row>
    <row r="8" spans="1:10" x14ac:dyDescent="0.25">
      <c r="A8" s="1" t="s">
        <v>7</v>
      </c>
      <c r="E8" s="1" t="s">
        <v>7</v>
      </c>
    </row>
    <row r="9" spans="1:10" x14ac:dyDescent="0.25">
      <c r="A9" s="1" t="s">
        <v>8</v>
      </c>
      <c r="E9" s="1" t="s">
        <v>8</v>
      </c>
    </row>
    <row r="10" spans="1:10" x14ac:dyDescent="0.25">
      <c r="A10" s="1" t="s">
        <v>9</v>
      </c>
      <c r="E10" s="1" t="s">
        <v>9</v>
      </c>
    </row>
    <row r="11" spans="1:10" x14ac:dyDescent="0.25">
      <c r="A11" s="1" t="s">
        <v>10</v>
      </c>
      <c r="E11" s="1" t="s">
        <v>10</v>
      </c>
    </row>
    <row r="12" spans="1:10" x14ac:dyDescent="0.25">
      <c r="A12" s="1" t="s">
        <v>11</v>
      </c>
      <c r="E12" s="1" t="s">
        <v>11</v>
      </c>
    </row>
    <row r="13" spans="1:10" x14ac:dyDescent="0.25">
      <c r="A13" s="1" t="s">
        <v>12</v>
      </c>
      <c r="E13" s="1" t="s">
        <v>12</v>
      </c>
    </row>
    <row r="14" spans="1:10" x14ac:dyDescent="0.25">
      <c r="A14" s="1" t="s">
        <v>13</v>
      </c>
      <c r="E14" s="1" t="s">
        <v>13</v>
      </c>
    </row>
    <row r="15" spans="1:10" x14ac:dyDescent="0.25">
      <c r="A15" s="1" t="s">
        <v>14</v>
      </c>
      <c r="E15" s="1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2518-6DAF-4426-970E-4759B17A6988}">
  <dimension ref="A1:I14"/>
  <sheetViews>
    <sheetView workbookViewId="0">
      <selection activeCell="C3" sqref="C3"/>
    </sheetView>
  </sheetViews>
  <sheetFormatPr defaultRowHeight="15" x14ac:dyDescent="0.25"/>
  <cols>
    <col min="1" max="1" width="17.7109375" customWidth="1"/>
  </cols>
  <sheetData>
    <row r="1" spans="1:9" ht="21" x14ac:dyDescent="0.35">
      <c r="A1" s="20" t="s">
        <v>397</v>
      </c>
    </row>
    <row r="3" spans="1:9" ht="21" x14ac:dyDescent="0.35">
      <c r="A3" s="22">
        <v>43101</v>
      </c>
      <c r="B3" s="23">
        <v>3.6</v>
      </c>
      <c r="C3" t="str">
        <f>VLOOKUP(B3,$H$4:$I$8,2,TRUE)</f>
        <v>Poor</v>
      </c>
      <c r="H3" s="20" t="s">
        <v>398</v>
      </c>
    </row>
    <row r="4" spans="1:9" x14ac:dyDescent="0.25">
      <c r="A4" s="22">
        <v>43132</v>
      </c>
      <c r="B4" s="23">
        <v>9.4</v>
      </c>
      <c r="H4">
        <v>1</v>
      </c>
      <c r="I4" t="s">
        <v>399</v>
      </c>
    </row>
    <row r="5" spans="1:9" x14ac:dyDescent="0.25">
      <c r="A5" s="22">
        <v>43160</v>
      </c>
      <c r="B5" s="23">
        <v>3.6</v>
      </c>
      <c r="H5">
        <v>3</v>
      </c>
      <c r="I5" t="s">
        <v>400</v>
      </c>
    </row>
    <row r="6" spans="1:9" x14ac:dyDescent="0.25">
      <c r="A6" s="22">
        <v>43191</v>
      </c>
      <c r="B6" s="23">
        <v>9.4</v>
      </c>
      <c r="H6">
        <v>5</v>
      </c>
      <c r="I6" t="s">
        <v>401</v>
      </c>
    </row>
    <row r="7" spans="1:9" x14ac:dyDescent="0.25">
      <c r="A7" s="22">
        <v>43221</v>
      </c>
      <c r="B7" s="23">
        <v>2.8</v>
      </c>
      <c r="H7">
        <v>7</v>
      </c>
      <c r="I7" t="s">
        <v>402</v>
      </c>
    </row>
    <row r="8" spans="1:9" x14ac:dyDescent="0.25">
      <c r="A8" s="22">
        <v>43252</v>
      </c>
      <c r="B8" s="23">
        <v>5.6</v>
      </c>
      <c r="H8">
        <v>9</v>
      </c>
      <c r="I8" t="s">
        <v>403</v>
      </c>
    </row>
    <row r="9" spans="1:9" x14ac:dyDescent="0.25">
      <c r="A9" s="22">
        <v>43282</v>
      </c>
      <c r="B9" s="23">
        <v>3.2</v>
      </c>
    </row>
    <row r="10" spans="1:9" x14ac:dyDescent="0.25">
      <c r="A10" s="22">
        <v>43313</v>
      </c>
      <c r="B10" s="23">
        <v>3.9</v>
      </c>
    </row>
    <row r="11" spans="1:9" x14ac:dyDescent="0.25">
      <c r="A11" s="22">
        <v>43344</v>
      </c>
      <c r="B11" s="23">
        <v>4.5</v>
      </c>
    </row>
    <row r="12" spans="1:9" x14ac:dyDescent="0.25">
      <c r="A12" s="22">
        <v>43374</v>
      </c>
      <c r="B12" s="23">
        <v>3</v>
      </c>
    </row>
    <row r="13" spans="1:9" x14ac:dyDescent="0.25">
      <c r="A13" s="22">
        <v>43405</v>
      </c>
      <c r="B13" s="23">
        <v>4.9000000000000004</v>
      </c>
    </row>
    <row r="14" spans="1:9" x14ac:dyDescent="0.25">
      <c r="A14" s="22">
        <v>43435</v>
      </c>
      <c r="B14" s="23">
        <v>5.6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5E07-C9D6-48BF-A8CF-2D96D12FD341}">
  <dimension ref="A1:Q20"/>
  <sheetViews>
    <sheetView topLeftCell="I1" workbookViewId="0">
      <selection activeCell="L2" sqref="L2:L20"/>
    </sheetView>
  </sheetViews>
  <sheetFormatPr defaultRowHeight="15" x14ac:dyDescent="0.25"/>
  <cols>
    <col min="3" max="3" width="9.7109375" bestFit="1" customWidth="1"/>
    <col min="10" max="10" width="12.28515625" bestFit="1" customWidth="1"/>
    <col min="11" max="11" width="29.140625" bestFit="1" customWidth="1"/>
    <col min="12" max="12" width="9.7109375" bestFit="1" customWidth="1"/>
    <col min="13" max="13" width="14.42578125" bestFit="1" customWidth="1"/>
  </cols>
  <sheetData>
    <row r="1" spans="1:17" x14ac:dyDescent="0.25">
      <c r="A1" s="5" t="s">
        <v>404</v>
      </c>
      <c r="C1" s="4" t="s">
        <v>389</v>
      </c>
      <c r="J1" t="s">
        <v>407</v>
      </c>
      <c r="K1" t="s">
        <v>408</v>
      </c>
      <c r="L1" t="s">
        <v>409</v>
      </c>
      <c r="M1" t="s">
        <v>410</v>
      </c>
      <c r="N1" t="s">
        <v>411</v>
      </c>
      <c r="Q1" s="5" t="s">
        <v>432</v>
      </c>
    </row>
    <row r="2" spans="1:17" x14ac:dyDescent="0.25">
      <c r="A2" s="5" t="s">
        <v>405</v>
      </c>
      <c r="C2" s="24">
        <v>43659</v>
      </c>
      <c r="J2" t="str">
        <f>L2&amp;"X"&amp;N2</f>
        <v>46216XNorth</v>
      </c>
      <c r="K2" t="str">
        <f>L2&amp;"X"&amp;N2&amp;"X"&amp;M2</f>
        <v>46216XNorthXArmstrong, MD</v>
      </c>
      <c r="L2" s="21">
        <v>46216</v>
      </c>
      <c r="M2" t="s">
        <v>412</v>
      </c>
      <c r="N2" t="s">
        <v>388</v>
      </c>
      <c r="Q2" t="s">
        <v>389</v>
      </c>
    </row>
    <row r="3" spans="1:17" x14ac:dyDescent="0.25">
      <c r="J3" t="str">
        <f t="shared" ref="J3:J20" si="0">L3&amp;"X"&amp;N3</f>
        <v>46216XMain</v>
      </c>
      <c r="K3" t="str">
        <f t="shared" ref="K3:K20" si="1">L3&amp;"X"&amp;N3&amp;"X"&amp;M3</f>
        <v>46216XMainXBradford, MD</v>
      </c>
      <c r="L3" s="21">
        <v>46216</v>
      </c>
      <c r="M3" t="s">
        <v>413</v>
      </c>
      <c r="N3" t="s">
        <v>389</v>
      </c>
      <c r="Q3" t="s">
        <v>388</v>
      </c>
    </row>
    <row r="4" spans="1:17" x14ac:dyDescent="0.25">
      <c r="J4" t="str">
        <f t="shared" si="0"/>
        <v>46216XUniversity</v>
      </c>
      <c r="K4" t="str">
        <f t="shared" si="1"/>
        <v>46216XUniversityXDelgado, MD</v>
      </c>
      <c r="L4" s="21">
        <v>46216</v>
      </c>
      <c r="M4" t="s">
        <v>414</v>
      </c>
      <c r="N4" t="s">
        <v>431</v>
      </c>
      <c r="Q4" t="s">
        <v>431</v>
      </c>
    </row>
    <row r="5" spans="1:17" ht="18.75" x14ac:dyDescent="0.3">
      <c r="A5" s="10" t="s">
        <v>406</v>
      </c>
      <c r="J5" t="str">
        <f t="shared" si="0"/>
        <v>46216XNorth</v>
      </c>
      <c r="K5" t="str">
        <f t="shared" si="1"/>
        <v>46216XNorthXJohns, MD</v>
      </c>
      <c r="L5" s="21">
        <v>46216</v>
      </c>
      <c r="M5" t="s">
        <v>415</v>
      </c>
      <c r="N5" t="s">
        <v>388</v>
      </c>
    </row>
    <row r="6" spans="1:17" x14ac:dyDescent="0.25">
      <c r="A6" t="str">
        <f>IFERROR(VLOOKUP($C$2&amp;"X"&amp;$C$1,$J$2:$M$20,4,FALSE),"")</f>
        <v/>
      </c>
      <c r="J6" t="str">
        <f t="shared" si="0"/>
        <v>46216XMain</v>
      </c>
      <c r="K6" t="str">
        <f t="shared" si="1"/>
        <v>46216XMainXFigueroa, MD</v>
      </c>
      <c r="L6" s="21">
        <v>46216</v>
      </c>
      <c r="M6" t="s">
        <v>416</v>
      </c>
      <c r="N6" t="s">
        <v>389</v>
      </c>
    </row>
    <row r="7" spans="1:17" x14ac:dyDescent="0.25">
      <c r="A7" t="str">
        <f ca="1">IFERROR(VLOOKUP($C$2&amp;"X"&amp;$C$1,OFFSET($J$2:$M$20,MATCH($C$2&amp;"X"&amp;$C$1&amp;"X"&amp;A6,$K$2:$K$20,0),0),4,FALSE),"")</f>
        <v/>
      </c>
      <c r="J7" t="str">
        <f t="shared" si="0"/>
        <v>46216XMain</v>
      </c>
      <c r="K7" t="str">
        <f t="shared" si="1"/>
        <v>46216XMainXRobles, MD</v>
      </c>
      <c r="L7" s="21">
        <v>46216</v>
      </c>
      <c r="M7" t="s">
        <v>417</v>
      </c>
      <c r="N7" t="s">
        <v>389</v>
      </c>
    </row>
    <row r="8" spans="1:17" x14ac:dyDescent="0.25">
      <c r="A8" t="str">
        <f t="shared" ref="A8:A16" ca="1" si="2">IFERROR(VLOOKUP($C$2&amp;"X"&amp;$C$1,OFFSET($J$2:$M$20,MATCH($C$2&amp;"X"&amp;$C$1&amp;"X"&amp;A7,$K$2:$K$20,0),0),4,FALSE),"")</f>
        <v/>
      </c>
      <c r="J8" t="str">
        <f t="shared" si="0"/>
        <v>46216XMain</v>
      </c>
      <c r="K8" t="str">
        <f t="shared" si="1"/>
        <v>46216XMainXGomez, MD</v>
      </c>
      <c r="L8" s="21">
        <v>46216</v>
      </c>
      <c r="M8" t="s">
        <v>418</v>
      </c>
      <c r="N8" t="s">
        <v>389</v>
      </c>
    </row>
    <row r="9" spans="1:17" x14ac:dyDescent="0.25">
      <c r="A9" t="str">
        <f t="shared" ca="1" si="2"/>
        <v/>
      </c>
      <c r="J9" t="str">
        <f t="shared" si="0"/>
        <v>46216XUniversity</v>
      </c>
      <c r="K9" t="str">
        <f t="shared" si="1"/>
        <v>46216XUniversityXLowe, MD</v>
      </c>
      <c r="L9" s="21">
        <v>46216</v>
      </c>
      <c r="M9" t="s">
        <v>419</v>
      </c>
      <c r="N9" t="s">
        <v>431</v>
      </c>
    </row>
    <row r="10" spans="1:17" x14ac:dyDescent="0.25">
      <c r="A10" t="str">
        <f t="shared" ca="1" si="2"/>
        <v/>
      </c>
      <c r="J10" t="str">
        <f t="shared" si="0"/>
        <v>46216XUniversity</v>
      </c>
      <c r="K10" t="str">
        <f t="shared" si="1"/>
        <v>46216XUniversityXFritz, MD</v>
      </c>
      <c r="L10" s="21">
        <v>46216</v>
      </c>
      <c r="M10" t="s">
        <v>420</v>
      </c>
      <c r="N10" t="s">
        <v>431</v>
      </c>
    </row>
    <row r="11" spans="1:17" x14ac:dyDescent="0.25">
      <c r="A11" t="str">
        <f t="shared" ca="1" si="2"/>
        <v/>
      </c>
      <c r="J11" t="str">
        <f t="shared" si="0"/>
        <v>46216XNorth</v>
      </c>
      <c r="K11" t="str">
        <f t="shared" si="1"/>
        <v>46216XNorthXBarr, MD</v>
      </c>
      <c r="L11" s="21">
        <v>46216</v>
      </c>
      <c r="M11" t="s">
        <v>421</v>
      </c>
      <c r="N11" t="s">
        <v>388</v>
      </c>
    </row>
    <row r="12" spans="1:17" x14ac:dyDescent="0.25">
      <c r="A12" t="str">
        <f t="shared" ca="1" si="2"/>
        <v/>
      </c>
      <c r="J12" t="str">
        <f t="shared" si="0"/>
        <v>46216XNorth</v>
      </c>
      <c r="K12" t="str">
        <f t="shared" si="1"/>
        <v>46216XNorthXTurner, MD</v>
      </c>
      <c r="L12" s="21">
        <v>46216</v>
      </c>
      <c r="M12" t="s">
        <v>422</v>
      </c>
      <c r="N12" t="s">
        <v>388</v>
      </c>
    </row>
    <row r="13" spans="1:17" x14ac:dyDescent="0.25">
      <c r="A13" t="str">
        <f t="shared" ca="1" si="2"/>
        <v/>
      </c>
      <c r="J13" t="str">
        <f t="shared" si="0"/>
        <v>46216XUniversity</v>
      </c>
      <c r="K13" t="str">
        <f t="shared" si="1"/>
        <v>46216XUniversityXWatts, MD</v>
      </c>
      <c r="L13" s="21">
        <v>46216</v>
      </c>
      <c r="M13" t="s">
        <v>423</v>
      </c>
      <c r="N13" t="s">
        <v>431</v>
      </c>
    </row>
    <row r="14" spans="1:17" x14ac:dyDescent="0.25">
      <c r="A14" t="str">
        <f t="shared" ca="1" si="2"/>
        <v/>
      </c>
      <c r="J14" t="str">
        <f t="shared" si="0"/>
        <v>46216XMain</v>
      </c>
      <c r="K14" t="str">
        <f t="shared" si="1"/>
        <v>46216XMainXBender, MD</v>
      </c>
      <c r="L14" s="21">
        <v>46216</v>
      </c>
      <c r="M14" t="s">
        <v>424</v>
      </c>
      <c r="N14" t="s">
        <v>389</v>
      </c>
    </row>
    <row r="15" spans="1:17" x14ac:dyDescent="0.25">
      <c r="A15" t="str">
        <f t="shared" ca="1" si="2"/>
        <v/>
      </c>
      <c r="J15" t="str">
        <f t="shared" si="0"/>
        <v>46216XNorth</v>
      </c>
      <c r="K15" t="str">
        <f t="shared" si="1"/>
        <v>46216XNorthXPineda, MD</v>
      </c>
      <c r="L15" s="21">
        <v>46216</v>
      </c>
      <c r="M15" t="s">
        <v>425</v>
      </c>
      <c r="N15" t="s">
        <v>388</v>
      </c>
    </row>
    <row r="16" spans="1:17" x14ac:dyDescent="0.25">
      <c r="A16" t="str">
        <f t="shared" ca="1" si="2"/>
        <v/>
      </c>
      <c r="J16" t="str">
        <f t="shared" si="0"/>
        <v>46216XMain</v>
      </c>
      <c r="K16" t="str">
        <f t="shared" si="1"/>
        <v>46216XMainXSpence, MD</v>
      </c>
      <c r="L16" s="21">
        <v>46216</v>
      </c>
      <c r="M16" t="s">
        <v>426</v>
      </c>
      <c r="N16" t="s">
        <v>389</v>
      </c>
    </row>
    <row r="17" spans="10:14" x14ac:dyDescent="0.25">
      <c r="J17" t="str">
        <f t="shared" si="0"/>
        <v>46216XMain</v>
      </c>
      <c r="K17" t="str">
        <f t="shared" si="1"/>
        <v>46216XMainXEsparza, MD</v>
      </c>
      <c r="L17" s="21">
        <v>46216</v>
      </c>
      <c r="M17" t="s">
        <v>427</v>
      </c>
      <c r="N17" t="s">
        <v>389</v>
      </c>
    </row>
    <row r="18" spans="10:14" x14ac:dyDescent="0.25">
      <c r="J18" t="str">
        <f t="shared" si="0"/>
        <v>46216XUniversity</v>
      </c>
      <c r="K18" t="str">
        <f t="shared" si="1"/>
        <v>46216XUniversityXEllison, MD</v>
      </c>
      <c r="L18" s="21">
        <v>46216</v>
      </c>
      <c r="M18" t="s">
        <v>428</v>
      </c>
      <c r="N18" t="s">
        <v>431</v>
      </c>
    </row>
    <row r="19" spans="10:14" x14ac:dyDescent="0.25">
      <c r="J19" t="str">
        <f t="shared" si="0"/>
        <v>46216XNorth</v>
      </c>
      <c r="K19" t="str">
        <f t="shared" si="1"/>
        <v>46216XNorthXTodd, MD</v>
      </c>
      <c r="L19" s="21">
        <v>46216</v>
      </c>
      <c r="M19" t="s">
        <v>429</v>
      </c>
      <c r="N19" t="s">
        <v>388</v>
      </c>
    </row>
    <row r="20" spans="10:14" x14ac:dyDescent="0.25">
      <c r="J20" t="str">
        <f t="shared" si="0"/>
        <v>46216XMain</v>
      </c>
      <c r="K20" t="str">
        <f t="shared" si="1"/>
        <v>46216XMainXChavez, MD</v>
      </c>
      <c r="L20" s="21">
        <v>46216</v>
      </c>
      <c r="M20" t="s">
        <v>430</v>
      </c>
      <c r="N20" t="s">
        <v>389</v>
      </c>
    </row>
  </sheetData>
  <dataValidations count="1">
    <dataValidation type="list" allowBlank="1" showInputMessage="1" showErrorMessage="1" sqref="C1" xr:uid="{29985FF9-844D-4A96-B904-A3D89909A38B}">
      <formula1>$Q$2:$Q$4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Fee Schedules</vt:lpstr>
      <vt:lpstr>VLOOKUP</vt:lpstr>
      <vt:lpstr>Cell References</vt:lpstr>
      <vt:lpstr>Check for Errors</vt:lpstr>
      <vt:lpstr>Volumes</vt:lpstr>
      <vt:lpstr>Fee Schedule Calculator</vt:lpstr>
      <vt:lpstr>Convert Text to Numbers</vt:lpstr>
      <vt:lpstr>TRUE</vt:lpstr>
      <vt:lpstr>Showing Off</vt:lpstr>
      <vt:lpstr>Tricks to Show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NateMoore</dc:creator>
  <cp:lastModifiedBy>Nate Moore</cp:lastModifiedBy>
  <dcterms:created xsi:type="dcterms:W3CDTF">2018-09-27T17:12:59Z</dcterms:created>
  <dcterms:modified xsi:type="dcterms:W3CDTF">2026-03-05T21:16:21Z</dcterms:modified>
</cp:coreProperties>
</file>